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-20" yWindow="0" windowWidth="22900" windowHeight="15500" tabRatio="427" activeTab="4"/>
  </bookViews>
  <sheets>
    <sheet name="richard" sheetId="1" r:id="rId1"/>
    <sheet name="Sheet2" sheetId="2" r:id="rId2"/>
    <sheet name="rainer" sheetId="3" r:id="rId3"/>
    <sheet name="rainer.int" sheetId="4" r:id="rId4"/>
    <sheet name="newpos" sheetId="6" r:id="rId5"/>
  </sheets>
  <definedNames>
    <definedName name="geo_1">richard!$N$3:$O$172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0" i="6" l="1"/>
  <c r="C180" i="6"/>
  <c r="D180" i="6"/>
  <c r="E180" i="6"/>
  <c r="B181" i="6"/>
  <c r="C181" i="6"/>
  <c r="D181" i="6"/>
  <c r="E181" i="6"/>
  <c r="B182" i="6"/>
  <c r="C182" i="6"/>
  <c r="D182" i="6"/>
  <c r="E182" i="6"/>
  <c r="B183" i="6"/>
  <c r="C183" i="6"/>
  <c r="D183" i="6"/>
  <c r="E183" i="6"/>
  <c r="B184" i="6"/>
  <c r="C184" i="6"/>
  <c r="D184" i="6"/>
  <c r="E184" i="6"/>
  <c r="E179" i="6"/>
  <c r="D179" i="6"/>
  <c r="C179" i="6"/>
  <c r="B179" i="6"/>
  <c r="B174" i="6"/>
  <c r="C174" i="6"/>
  <c r="D174" i="6"/>
  <c r="E174" i="6"/>
  <c r="B175" i="6"/>
  <c r="C175" i="6"/>
  <c r="D175" i="6"/>
  <c r="E175" i="6"/>
  <c r="B176" i="6"/>
  <c r="C176" i="6"/>
  <c r="D176" i="6"/>
  <c r="E176" i="6"/>
  <c r="B177" i="6"/>
  <c r="C177" i="6"/>
  <c r="D177" i="6"/>
  <c r="E177" i="6"/>
  <c r="B178" i="6"/>
  <c r="C178" i="6"/>
  <c r="D178" i="6"/>
  <c r="E178" i="6"/>
  <c r="E173" i="6"/>
  <c r="D173" i="6"/>
  <c r="C173" i="6"/>
  <c r="B173" i="6"/>
  <c r="B186" i="6"/>
  <c r="C186" i="6"/>
  <c r="D186" i="6"/>
  <c r="E186" i="6"/>
  <c r="B187" i="6"/>
  <c r="C187" i="6"/>
  <c r="D187" i="6"/>
  <c r="E187" i="6"/>
  <c r="B188" i="6"/>
  <c r="C188" i="6"/>
  <c r="D188" i="6"/>
  <c r="E188" i="6"/>
  <c r="B189" i="6"/>
  <c r="C189" i="6"/>
  <c r="D189" i="6"/>
  <c r="E189" i="6"/>
  <c r="B190" i="6"/>
  <c r="C190" i="6"/>
  <c r="D190" i="6"/>
  <c r="E190" i="6"/>
  <c r="E185" i="6"/>
  <c r="D185" i="6"/>
  <c r="C185" i="6"/>
  <c r="B185" i="6"/>
  <c r="B161" i="6"/>
  <c r="C161" i="6"/>
  <c r="D161" i="6"/>
  <c r="E161" i="6"/>
  <c r="B162" i="6"/>
  <c r="C162" i="6"/>
  <c r="D162" i="6"/>
  <c r="E162" i="6"/>
  <c r="B163" i="6"/>
  <c r="C163" i="6"/>
  <c r="D163" i="6"/>
  <c r="E163" i="6"/>
  <c r="B164" i="6"/>
  <c r="C164" i="6"/>
  <c r="D164" i="6"/>
  <c r="E164" i="6"/>
  <c r="B165" i="6"/>
  <c r="C165" i="6"/>
  <c r="D165" i="6"/>
  <c r="E165" i="6"/>
  <c r="B166" i="6"/>
  <c r="C166" i="6"/>
  <c r="D166" i="6"/>
  <c r="E166" i="6"/>
  <c r="B167" i="6"/>
  <c r="C167" i="6"/>
  <c r="D167" i="6"/>
  <c r="E167" i="6"/>
  <c r="B168" i="6"/>
  <c r="C168" i="6"/>
  <c r="D168" i="6"/>
  <c r="E168" i="6"/>
  <c r="B169" i="6"/>
  <c r="C169" i="6"/>
  <c r="D169" i="6"/>
  <c r="E169" i="6"/>
  <c r="B170" i="6"/>
  <c r="C170" i="6"/>
  <c r="D170" i="6"/>
  <c r="E170" i="6"/>
  <c r="B171" i="6"/>
  <c r="C171" i="6"/>
  <c r="D171" i="6"/>
  <c r="E171" i="6"/>
  <c r="B172" i="6"/>
  <c r="C172" i="6"/>
  <c r="D172" i="6"/>
  <c r="E172" i="6"/>
  <c r="E160" i="6"/>
  <c r="D160" i="6"/>
  <c r="C160" i="6"/>
  <c r="B160" i="6"/>
  <c r="B158" i="6"/>
  <c r="C158" i="6"/>
  <c r="D158" i="6"/>
  <c r="E158" i="6"/>
  <c r="B159" i="6"/>
  <c r="C159" i="6"/>
  <c r="D159" i="6"/>
  <c r="E159" i="6"/>
  <c r="E157" i="6"/>
  <c r="D157" i="6"/>
  <c r="C157" i="6"/>
  <c r="B157" i="6"/>
  <c r="B152" i="6"/>
  <c r="C152" i="6"/>
  <c r="D152" i="6"/>
  <c r="E152" i="6"/>
  <c r="B153" i="6"/>
  <c r="C153" i="6"/>
  <c r="D153" i="6"/>
  <c r="E153" i="6"/>
  <c r="B154" i="6"/>
  <c r="C154" i="6"/>
  <c r="D154" i="6"/>
  <c r="E154" i="6"/>
  <c r="B155" i="6"/>
  <c r="C155" i="6"/>
  <c r="D155" i="6"/>
  <c r="E155" i="6"/>
  <c r="B156" i="6"/>
  <c r="C156" i="6"/>
  <c r="D156" i="6"/>
  <c r="E156" i="6"/>
  <c r="E151" i="6"/>
  <c r="D151" i="6"/>
  <c r="C151" i="6"/>
  <c r="B151" i="6"/>
  <c r="B142" i="6"/>
  <c r="C142" i="6"/>
  <c r="D142" i="6"/>
  <c r="E142" i="6"/>
  <c r="B143" i="6"/>
  <c r="C143" i="6"/>
  <c r="D143" i="6"/>
  <c r="E143" i="6"/>
  <c r="B144" i="6"/>
  <c r="C144" i="6"/>
  <c r="D144" i="6"/>
  <c r="E144" i="6"/>
  <c r="B145" i="6"/>
  <c r="C145" i="6"/>
  <c r="D145" i="6"/>
  <c r="E145" i="6"/>
  <c r="B146" i="6"/>
  <c r="C146" i="6"/>
  <c r="D146" i="6"/>
  <c r="E146" i="6"/>
  <c r="B147" i="6"/>
  <c r="C147" i="6"/>
  <c r="D147" i="6"/>
  <c r="E147" i="6"/>
  <c r="B148" i="6"/>
  <c r="C148" i="6"/>
  <c r="D148" i="6"/>
  <c r="E148" i="6"/>
  <c r="B149" i="6"/>
  <c r="C149" i="6"/>
  <c r="D149" i="6"/>
  <c r="E149" i="6"/>
  <c r="B150" i="6"/>
  <c r="C150" i="6"/>
  <c r="D150" i="6"/>
  <c r="E150" i="6"/>
  <c r="E141" i="6"/>
  <c r="D141" i="6"/>
  <c r="C141" i="6"/>
  <c r="B141" i="6"/>
  <c r="N4" i="6"/>
  <c r="O4" i="6"/>
  <c r="N5" i="6"/>
  <c r="O5" i="6"/>
  <c r="N6" i="6"/>
  <c r="O6" i="6"/>
  <c r="N7" i="6"/>
  <c r="O7" i="6"/>
  <c r="N8" i="6"/>
  <c r="O8" i="6"/>
  <c r="N9" i="6"/>
  <c r="O9" i="6"/>
  <c r="N10" i="6"/>
  <c r="O10" i="6"/>
  <c r="N11" i="6"/>
  <c r="O11" i="6"/>
  <c r="N12" i="6"/>
  <c r="O12" i="6"/>
  <c r="N13" i="6"/>
  <c r="O13" i="6"/>
  <c r="N14" i="6"/>
  <c r="O14" i="6"/>
  <c r="N15" i="6"/>
  <c r="O15" i="6"/>
  <c r="N16" i="6"/>
  <c r="O16" i="6"/>
  <c r="N17" i="6"/>
  <c r="O17" i="6"/>
  <c r="N18" i="6"/>
  <c r="O18" i="6"/>
  <c r="N19" i="6"/>
  <c r="O19" i="6"/>
  <c r="N20" i="6"/>
  <c r="O20" i="6"/>
  <c r="N21" i="6"/>
  <c r="O21" i="6"/>
  <c r="N22" i="6"/>
  <c r="O22" i="6"/>
  <c r="N23" i="6"/>
  <c r="O23" i="6"/>
  <c r="N24" i="6"/>
  <c r="O24" i="6"/>
  <c r="N25" i="6"/>
  <c r="O25" i="6"/>
  <c r="N26" i="6"/>
  <c r="O26" i="6"/>
  <c r="N27" i="6"/>
  <c r="O27" i="6"/>
  <c r="N28" i="6"/>
  <c r="O28" i="6"/>
  <c r="N29" i="6"/>
  <c r="O29" i="6"/>
  <c r="N30" i="6"/>
  <c r="O30" i="6"/>
  <c r="N31" i="6"/>
  <c r="O31" i="6"/>
  <c r="N32" i="6"/>
  <c r="O32" i="6"/>
  <c r="N33" i="6"/>
  <c r="O33" i="6"/>
  <c r="N34" i="6"/>
  <c r="O34" i="6"/>
  <c r="N35" i="6"/>
  <c r="O35" i="6"/>
  <c r="N36" i="6"/>
  <c r="O36" i="6"/>
  <c r="N37" i="6"/>
  <c r="O37" i="6"/>
  <c r="N38" i="6"/>
  <c r="O38" i="6"/>
  <c r="N39" i="6"/>
  <c r="O39" i="6"/>
  <c r="N40" i="6"/>
  <c r="O40" i="6"/>
  <c r="N41" i="6"/>
  <c r="O41" i="6"/>
  <c r="N42" i="6"/>
  <c r="O42" i="6"/>
  <c r="N43" i="6"/>
  <c r="O43" i="6"/>
  <c r="N44" i="6"/>
  <c r="O44" i="6"/>
  <c r="N45" i="6"/>
  <c r="O45" i="6"/>
  <c r="N46" i="6"/>
  <c r="O46" i="6"/>
  <c r="N47" i="6"/>
  <c r="O47" i="6"/>
  <c r="N48" i="6"/>
  <c r="O48" i="6"/>
  <c r="N49" i="6"/>
  <c r="O49" i="6"/>
  <c r="N50" i="6"/>
  <c r="O50" i="6"/>
  <c r="N51" i="6"/>
  <c r="O51" i="6"/>
  <c r="N52" i="6"/>
  <c r="O52" i="6"/>
  <c r="N53" i="6"/>
  <c r="O53" i="6"/>
  <c r="N54" i="6"/>
  <c r="O54" i="6"/>
  <c r="N55" i="6"/>
  <c r="O55" i="6"/>
  <c r="N56" i="6"/>
  <c r="O56" i="6"/>
  <c r="N57" i="6"/>
  <c r="O57" i="6"/>
  <c r="N58" i="6"/>
  <c r="O58" i="6"/>
  <c r="N59" i="6"/>
  <c r="O59" i="6"/>
  <c r="N60" i="6"/>
  <c r="O60" i="6"/>
  <c r="N61" i="6"/>
  <c r="O61" i="6"/>
  <c r="N62" i="6"/>
  <c r="O62" i="6"/>
  <c r="N63" i="6"/>
  <c r="O63" i="6"/>
  <c r="N64" i="6"/>
  <c r="O64" i="6"/>
  <c r="N65" i="6"/>
  <c r="O65" i="6"/>
  <c r="N66" i="6"/>
  <c r="O66" i="6"/>
  <c r="N67" i="6"/>
  <c r="O67" i="6"/>
  <c r="N68" i="6"/>
  <c r="O68" i="6"/>
  <c r="N69" i="6"/>
  <c r="O69" i="6"/>
  <c r="N70" i="6"/>
  <c r="O70" i="6"/>
  <c r="N71" i="6"/>
  <c r="O71" i="6"/>
  <c r="N72" i="6"/>
  <c r="O72" i="6"/>
  <c r="N73" i="6"/>
  <c r="O73" i="6"/>
  <c r="N74" i="6"/>
  <c r="O74" i="6"/>
  <c r="N75" i="6"/>
  <c r="O75" i="6"/>
  <c r="N76" i="6"/>
  <c r="O76" i="6"/>
  <c r="N77" i="6"/>
  <c r="O77" i="6"/>
  <c r="N78" i="6"/>
  <c r="O78" i="6"/>
  <c r="N79" i="6"/>
  <c r="O79" i="6"/>
  <c r="N80" i="6"/>
  <c r="O80" i="6"/>
  <c r="N81" i="6"/>
  <c r="O81" i="6"/>
  <c r="N82" i="6"/>
  <c r="O82" i="6"/>
  <c r="N83" i="6"/>
  <c r="O83" i="6"/>
  <c r="N84" i="6"/>
  <c r="O84" i="6"/>
  <c r="N85" i="6"/>
  <c r="O85" i="6"/>
  <c r="N86" i="6"/>
  <c r="O86" i="6"/>
  <c r="N87" i="6"/>
  <c r="O87" i="6"/>
  <c r="N88" i="6"/>
  <c r="O88" i="6"/>
  <c r="N89" i="6"/>
  <c r="O89" i="6"/>
  <c r="N90" i="6"/>
  <c r="O90" i="6"/>
  <c r="N91" i="6"/>
  <c r="O91" i="6"/>
  <c r="N92" i="6"/>
  <c r="O92" i="6"/>
  <c r="N93" i="6"/>
  <c r="O93" i="6"/>
  <c r="N94" i="6"/>
  <c r="O94" i="6"/>
  <c r="N95" i="6"/>
  <c r="O95" i="6"/>
  <c r="N96" i="6"/>
  <c r="O96" i="6"/>
  <c r="N97" i="6"/>
  <c r="O97" i="6"/>
  <c r="N98" i="6"/>
  <c r="O98" i="6"/>
  <c r="N99" i="6"/>
  <c r="O99" i="6"/>
  <c r="N100" i="6"/>
  <c r="O100" i="6"/>
  <c r="N101" i="6"/>
  <c r="O101" i="6"/>
  <c r="N102" i="6"/>
  <c r="O102" i="6"/>
  <c r="N103" i="6"/>
  <c r="O103" i="6"/>
  <c r="N104" i="6"/>
  <c r="O104" i="6"/>
  <c r="N105" i="6"/>
  <c r="O105" i="6"/>
  <c r="N106" i="6"/>
  <c r="O106" i="6"/>
  <c r="N107" i="6"/>
  <c r="O107" i="6"/>
  <c r="N108" i="6"/>
  <c r="O108" i="6"/>
  <c r="N109" i="6"/>
  <c r="O109" i="6"/>
  <c r="N110" i="6"/>
  <c r="O110" i="6"/>
  <c r="N111" i="6"/>
  <c r="O111" i="6"/>
  <c r="N112" i="6"/>
  <c r="O112" i="6"/>
  <c r="N113" i="6"/>
  <c r="O113" i="6"/>
  <c r="N114" i="6"/>
  <c r="O114" i="6"/>
  <c r="N115" i="6"/>
  <c r="O115" i="6"/>
  <c r="N116" i="6"/>
  <c r="O116" i="6"/>
  <c r="N117" i="6"/>
  <c r="O117" i="6"/>
  <c r="N118" i="6"/>
  <c r="O118" i="6"/>
  <c r="N119" i="6"/>
  <c r="O119" i="6"/>
  <c r="N120" i="6"/>
  <c r="O120" i="6"/>
  <c r="N121" i="6"/>
  <c r="O121" i="6"/>
  <c r="N122" i="6"/>
  <c r="O122" i="6"/>
  <c r="N123" i="6"/>
  <c r="O123" i="6"/>
  <c r="N124" i="6"/>
  <c r="O124" i="6"/>
  <c r="N125" i="6"/>
  <c r="O125" i="6"/>
  <c r="N126" i="6"/>
  <c r="O126" i="6"/>
  <c r="N127" i="6"/>
  <c r="O127" i="6"/>
  <c r="N128" i="6"/>
  <c r="O128" i="6"/>
  <c r="N129" i="6"/>
  <c r="O129" i="6"/>
  <c r="N130" i="6"/>
  <c r="O130" i="6"/>
  <c r="N131" i="6"/>
  <c r="O131" i="6"/>
  <c r="N132" i="6"/>
  <c r="O132" i="6"/>
  <c r="N133" i="6"/>
  <c r="O133" i="6"/>
  <c r="N134" i="6"/>
  <c r="O134" i="6"/>
  <c r="N135" i="6"/>
  <c r="O135" i="6"/>
  <c r="N136" i="6"/>
  <c r="O136" i="6"/>
  <c r="N137" i="6"/>
  <c r="O137" i="6"/>
  <c r="N138" i="6"/>
  <c r="O138" i="6"/>
  <c r="N139" i="6"/>
  <c r="O139" i="6"/>
  <c r="N140" i="6"/>
  <c r="O140" i="6"/>
  <c r="I141" i="6"/>
  <c r="N141" i="6"/>
  <c r="J141" i="6"/>
  <c r="O141" i="6"/>
  <c r="I142" i="6"/>
  <c r="N142" i="6"/>
  <c r="J142" i="6"/>
  <c r="O142" i="6"/>
  <c r="I143" i="6"/>
  <c r="N143" i="6"/>
  <c r="J143" i="6"/>
  <c r="O143" i="6"/>
  <c r="I144" i="6"/>
  <c r="N144" i="6"/>
  <c r="J144" i="6"/>
  <c r="O144" i="6"/>
  <c r="I145" i="6"/>
  <c r="N145" i="6"/>
  <c r="J145" i="6"/>
  <c r="O145" i="6"/>
  <c r="I146" i="6"/>
  <c r="N146" i="6"/>
  <c r="J146" i="6"/>
  <c r="O146" i="6"/>
  <c r="I147" i="6"/>
  <c r="N147" i="6"/>
  <c r="J147" i="6"/>
  <c r="O147" i="6"/>
  <c r="I148" i="6"/>
  <c r="N148" i="6"/>
  <c r="J148" i="6"/>
  <c r="O148" i="6"/>
  <c r="I149" i="6"/>
  <c r="N149" i="6"/>
  <c r="J149" i="6"/>
  <c r="O149" i="6"/>
  <c r="I150" i="6"/>
  <c r="N150" i="6"/>
  <c r="J150" i="6"/>
  <c r="O150" i="6"/>
  <c r="I151" i="6"/>
  <c r="N151" i="6"/>
  <c r="J151" i="6"/>
  <c r="O151" i="6"/>
  <c r="I152" i="6"/>
  <c r="N152" i="6"/>
  <c r="J152" i="6"/>
  <c r="O152" i="6"/>
  <c r="I153" i="6"/>
  <c r="N153" i="6"/>
  <c r="J153" i="6"/>
  <c r="O153" i="6"/>
  <c r="I154" i="6"/>
  <c r="N154" i="6"/>
  <c r="J154" i="6"/>
  <c r="O154" i="6"/>
  <c r="I155" i="6"/>
  <c r="N155" i="6"/>
  <c r="J155" i="6"/>
  <c r="O155" i="6"/>
  <c r="I156" i="6"/>
  <c r="N156" i="6"/>
  <c r="J156" i="6"/>
  <c r="O156" i="6"/>
  <c r="I157" i="6"/>
  <c r="N157" i="6"/>
  <c r="J157" i="6"/>
  <c r="O157" i="6"/>
  <c r="I158" i="6"/>
  <c r="N158" i="6"/>
  <c r="J158" i="6"/>
  <c r="O158" i="6"/>
  <c r="I159" i="6"/>
  <c r="N159" i="6"/>
  <c r="J159" i="6"/>
  <c r="O159" i="6"/>
  <c r="I160" i="6"/>
  <c r="N160" i="6"/>
  <c r="J160" i="6"/>
  <c r="O160" i="6"/>
  <c r="I161" i="6"/>
  <c r="N161" i="6"/>
  <c r="J161" i="6"/>
  <c r="O161" i="6"/>
  <c r="I162" i="6"/>
  <c r="N162" i="6"/>
  <c r="J162" i="6"/>
  <c r="O162" i="6"/>
  <c r="I163" i="6"/>
  <c r="N163" i="6"/>
  <c r="J163" i="6"/>
  <c r="O163" i="6"/>
  <c r="I164" i="6"/>
  <c r="N164" i="6"/>
  <c r="J164" i="6"/>
  <c r="O164" i="6"/>
  <c r="I165" i="6"/>
  <c r="N165" i="6"/>
  <c r="J165" i="6"/>
  <c r="O165" i="6"/>
  <c r="I166" i="6"/>
  <c r="N166" i="6"/>
  <c r="J166" i="6"/>
  <c r="O166" i="6"/>
  <c r="I167" i="6"/>
  <c r="N167" i="6"/>
  <c r="J167" i="6"/>
  <c r="O167" i="6"/>
  <c r="I168" i="6"/>
  <c r="N168" i="6"/>
  <c r="J168" i="6"/>
  <c r="O168" i="6"/>
  <c r="I169" i="6"/>
  <c r="N169" i="6"/>
  <c r="J169" i="6"/>
  <c r="O169" i="6"/>
  <c r="I170" i="6"/>
  <c r="N170" i="6"/>
  <c r="J170" i="6"/>
  <c r="O170" i="6"/>
  <c r="I171" i="6"/>
  <c r="N171" i="6"/>
  <c r="J171" i="6"/>
  <c r="O171" i="6"/>
  <c r="I172" i="6"/>
  <c r="N172" i="6"/>
  <c r="J172" i="6"/>
  <c r="O172" i="6"/>
  <c r="I173" i="6"/>
  <c r="N173" i="6"/>
  <c r="J173" i="6"/>
  <c r="O173" i="6"/>
  <c r="I174" i="6"/>
  <c r="N174" i="6"/>
  <c r="J174" i="6"/>
  <c r="O174" i="6"/>
  <c r="I175" i="6"/>
  <c r="N175" i="6"/>
  <c r="J175" i="6"/>
  <c r="O175" i="6"/>
  <c r="I176" i="6"/>
  <c r="N176" i="6"/>
  <c r="J176" i="6"/>
  <c r="O176" i="6"/>
  <c r="I177" i="6"/>
  <c r="N177" i="6"/>
  <c r="J177" i="6"/>
  <c r="O177" i="6"/>
  <c r="I178" i="6"/>
  <c r="N178" i="6"/>
  <c r="J178" i="6"/>
  <c r="O178" i="6"/>
  <c r="I179" i="6"/>
  <c r="N179" i="6"/>
  <c r="J179" i="6"/>
  <c r="O179" i="6"/>
  <c r="I180" i="6"/>
  <c r="N180" i="6"/>
  <c r="J180" i="6"/>
  <c r="O180" i="6"/>
  <c r="I181" i="6"/>
  <c r="N181" i="6"/>
  <c r="J181" i="6"/>
  <c r="O181" i="6"/>
  <c r="I182" i="6"/>
  <c r="N182" i="6"/>
  <c r="J182" i="6"/>
  <c r="O182" i="6"/>
  <c r="I183" i="6"/>
  <c r="N183" i="6"/>
  <c r="J183" i="6"/>
  <c r="O183" i="6"/>
  <c r="I184" i="6"/>
  <c r="N184" i="6"/>
  <c r="J184" i="6"/>
  <c r="O184" i="6"/>
  <c r="I185" i="6"/>
  <c r="N185" i="6"/>
  <c r="J185" i="6"/>
  <c r="O185" i="6"/>
  <c r="I186" i="6"/>
  <c r="N186" i="6"/>
  <c r="J186" i="6"/>
  <c r="O186" i="6"/>
  <c r="I187" i="6"/>
  <c r="N187" i="6"/>
  <c r="J187" i="6"/>
  <c r="O187" i="6"/>
  <c r="I188" i="6"/>
  <c r="N188" i="6"/>
  <c r="J188" i="6"/>
  <c r="O188" i="6"/>
  <c r="I189" i="6"/>
  <c r="N189" i="6"/>
  <c r="J189" i="6"/>
  <c r="O189" i="6"/>
  <c r="I190" i="6"/>
  <c r="N190" i="6"/>
  <c r="J190" i="6"/>
  <c r="O190" i="6"/>
  <c r="N191" i="6"/>
  <c r="O191" i="6"/>
  <c r="N192" i="6"/>
  <c r="O192" i="6"/>
  <c r="N193" i="6"/>
  <c r="O193" i="6"/>
  <c r="N194" i="6"/>
  <c r="O194" i="6"/>
  <c r="N195" i="6"/>
  <c r="O195" i="6"/>
  <c r="O3" i="6"/>
  <c r="N3" i="6"/>
  <c r="F4" i="6"/>
  <c r="B4" i="6"/>
  <c r="I4" i="6"/>
  <c r="G4" i="6"/>
  <c r="C4" i="6"/>
  <c r="J4" i="6"/>
  <c r="M4" i="6"/>
  <c r="F5" i="6"/>
  <c r="B5" i="6"/>
  <c r="I5" i="6"/>
  <c r="G5" i="6"/>
  <c r="C5" i="6"/>
  <c r="J5" i="6"/>
  <c r="M5" i="6"/>
  <c r="F6" i="6"/>
  <c r="B6" i="6"/>
  <c r="I6" i="6"/>
  <c r="G6" i="6"/>
  <c r="C6" i="6"/>
  <c r="J6" i="6"/>
  <c r="M6" i="6"/>
  <c r="F7" i="6"/>
  <c r="B7" i="6"/>
  <c r="I7" i="6"/>
  <c r="G7" i="6"/>
  <c r="C7" i="6"/>
  <c r="J7" i="6"/>
  <c r="M7" i="6"/>
  <c r="F8" i="6"/>
  <c r="B8" i="6"/>
  <c r="I8" i="6"/>
  <c r="G8" i="6"/>
  <c r="C8" i="6"/>
  <c r="J8" i="6"/>
  <c r="M8" i="6"/>
  <c r="F9" i="6"/>
  <c r="B9" i="6"/>
  <c r="I9" i="6"/>
  <c r="G9" i="6"/>
  <c r="C9" i="6"/>
  <c r="J9" i="6"/>
  <c r="M9" i="6"/>
  <c r="F10" i="6"/>
  <c r="B10" i="6"/>
  <c r="I10" i="6"/>
  <c r="G10" i="6"/>
  <c r="C10" i="6"/>
  <c r="J10" i="6"/>
  <c r="M10" i="6"/>
  <c r="F11" i="6"/>
  <c r="B11" i="6"/>
  <c r="I11" i="6"/>
  <c r="G11" i="6"/>
  <c r="C11" i="6"/>
  <c r="J11" i="6"/>
  <c r="M11" i="6"/>
  <c r="F12" i="6"/>
  <c r="B12" i="6"/>
  <c r="I12" i="6"/>
  <c r="G12" i="6"/>
  <c r="C12" i="6"/>
  <c r="J12" i="6"/>
  <c r="M12" i="6"/>
  <c r="F13" i="6"/>
  <c r="B13" i="6"/>
  <c r="I13" i="6"/>
  <c r="G13" i="6"/>
  <c r="C13" i="6"/>
  <c r="J13" i="6"/>
  <c r="M13" i="6"/>
  <c r="F14" i="6"/>
  <c r="B14" i="6"/>
  <c r="I14" i="6"/>
  <c r="G14" i="6"/>
  <c r="C14" i="6"/>
  <c r="J14" i="6"/>
  <c r="M14" i="6"/>
  <c r="F15" i="6"/>
  <c r="B15" i="6"/>
  <c r="I15" i="6"/>
  <c r="G15" i="6"/>
  <c r="C15" i="6"/>
  <c r="J15" i="6"/>
  <c r="M15" i="6"/>
  <c r="F16" i="6"/>
  <c r="B16" i="6"/>
  <c r="I16" i="6"/>
  <c r="G16" i="6"/>
  <c r="C16" i="6"/>
  <c r="J16" i="6"/>
  <c r="M16" i="6"/>
  <c r="F17" i="6"/>
  <c r="B17" i="6"/>
  <c r="I17" i="6"/>
  <c r="G17" i="6"/>
  <c r="C17" i="6"/>
  <c r="J17" i="6"/>
  <c r="M17" i="6"/>
  <c r="F18" i="6"/>
  <c r="B18" i="6"/>
  <c r="I18" i="6"/>
  <c r="G18" i="6"/>
  <c r="C18" i="6"/>
  <c r="J18" i="6"/>
  <c r="M18" i="6"/>
  <c r="F19" i="6"/>
  <c r="B19" i="6"/>
  <c r="I19" i="6"/>
  <c r="G19" i="6"/>
  <c r="C19" i="6"/>
  <c r="J19" i="6"/>
  <c r="M19" i="6"/>
  <c r="F20" i="6"/>
  <c r="B20" i="6"/>
  <c r="I20" i="6"/>
  <c r="G20" i="6"/>
  <c r="C20" i="6"/>
  <c r="J20" i="6"/>
  <c r="M20" i="6"/>
  <c r="F21" i="6"/>
  <c r="B21" i="6"/>
  <c r="I21" i="6"/>
  <c r="G21" i="6"/>
  <c r="C21" i="6"/>
  <c r="J21" i="6"/>
  <c r="M21" i="6"/>
  <c r="F22" i="6"/>
  <c r="B22" i="6"/>
  <c r="I22" i="6"/>
  <c r="G22" i="6"/>
  <c r="C22" i="6"/>
  <c r="J22" i="6"/>
  <c r="M22" i="6"/>
  <c r="F23" i="6"/>
  <c r="B23" i="6"/>
  <c r="I23" i="6"/>
  <c r="G23" i="6"/>
  <c r="C23" i="6"/>
  <c r="J23" i="6"/>
  <c r="M23" i="6"/>
  <c r="F24" i="6"/>
  <c r="B24" i="6"/>
  <c r="I24" i="6"/>
  <c r="G24" i="6"/>
  <c r="C24" i="6"/>
  <c r="J24" i="6"/>
  <c r="M24" i="6"/>
  <c r="F25" i="6"/>
  <c r="B25" i="6"/>
  <c r="I25" i="6"/>
  <c r="G25" i="6"/>
  <c r="C25" i="6"/>
  <c r="J25" i="6"/>
  <c r="M25" i="6"/>
  <c r="F26" i="6"/>
  <c r="B26" i="6"/>
  <c r="I26" i="6"/>
  <c r="G26" i="6"/>
  <c r="C26" i="6"/>
  <c r="J26" i="6"/>
  <c r="M26" i="6"/>
  <c r="F27" i="6"/>
  <c r="B27" i="6"/>
  <c r="I27" i="6"/>
  <c r="G27" i="6"/>
  <c r="C27" i="6"/>
  <c r="J27" i="6"/>
  <c r="M27" i="6"/>
  <c r="F28" i="6"/>
  <c r="B28" i="6"/>
  <c r="I28" i="6"/>
  <c r="G28" i="6"/>
  <c r="C28" i="6"/>
  <c r="J28" i="6"/>
  <c r="M28" i="6"/>
  <c r="F29" i="6"/>
  <c r="B29" i="6"/>
  <c r="I29" i="6"/>
  <c r="G29" i="6"/>
  <c r="C29" i="6"/>
  <c r="J29" i="6"/>
  <c r="M29" i="6"/>
  <c r="F30" i="6"/>
  <c r="B30" i="6"/>
  <c r="I30" i="6"/>
  <c r="G30" i="6"/>
  <c r="C30" i="6"/>
  <c r="J30" i="6"/>
  <c r="M30" i="6"/>
  <c r="F31" i="6"/>
  <c r="B31" i="6"/>
  <c r="I31" i="6"/>
  <c r="G31" i="6"/>
  <c r="C31" i="6"/>
  <c r="J31" i="6"/>
  <c r="M31" i="6"/>
  <c r="F32" i="6"/>
  <c r="B32" i="6"/>
  <c r="I32" i="6"/>
  <c r="G32" i="6"/>
  <c r="C32" i="6"/>
  <c r="J32" i="6"/>
  <c r="M32" i="6"/>
  <c r="F33" i="6"/>
  <c r="B33" i="6"/>
  <c r="I33" i="6"/>
  <c r="G33" i="6"/>
  <c r="C33" i="6"/>
  <c r="J33" i="6"/>
  <c r="M33" i="6"/>
  <c r="F34" i="6"/>
  <c r="B34" i="6"/>
  <c r="I34" i="6"/>
  <c r="G34" i="6"/>
  <c r="C34" i="6"/>
  <c r="J34" i="6"/>
  <c r="M34" i="6"/>
  <c r="F35" i="6"/>
  <c r="B35" i="6"/>
  <c r="I35" i="6"/>
  <c r="G35" i="6"/>
  <c r="C35" i="6"/>
  <c r="J35" i="6"/>
  <c r="M35" i="6"/>
  <c r="F36" i="6"/>
  <c r="B36" i="6"/>
  <c r="I36" i="6"/>
  <c r="G36" i="6"/>
  <c r="C36" i="6"/>
  <c r="J36" i="6"/>
  <c r="M36" i="6"/>
  <c r="F37" i="6"/>
  <c r="B37" i="6"/>
  <c r="I37" i="6"/>
  <c r="G37" i="6"/>
  <c r="C37" i="6"/>
  <c r="J37" i="6"/>
  <c r="M37" i="6"/>
  <c r="F38" i="6"/>
  <c r="B38" i="6"/>
  <c r="I38" i="6"/>
  <c r="G38" i="6"/>
  <c r="C38" i="6"/>
  <c r="J38" i="6"/>
  <c r="M38" i="6"/>
  <c r="F39" i="6"/>
  <c r="B39" i="6"/>
  <c r="I39" i="6"/>
  <c r="G39" i="6"/>
  <c r="C39" i="6"/>
  <c r="J39" i="6"/>
  <c r="M39" i="6"/>
  <c r="F40" i="6"/>
  <c r="B40" i="6"/>
  <c r="I40" i="6"/>
  <c r="G40" i="6"/>
  <c r="C40" i="6"/>
  <c r="J40" i="6"/>
  <c r="M40" i="6"/>
  <c r="F41" i="6"/>
  <c r="B41" i="6"/>
  <c r="I41" i="6"/>
  <c r="G41" i="6"/>
  <c r="C41" i="6"/>
  <c r="J41" i="6"/>
  <c r="M41" i="6"/>
  <c r="F42" i="6"/>
  <c r="B42" i="6"/>
  <c r="I42" i="6"/>
  <c r="G42" i="6"/>
  <c r="C42" i="6"/>
  <c r="J42" i="6"/>
  <c r="M42" i="6"/>
  <c r="F43" i="6"/>
  <c r="B43" i="6"/>
  <c r="I43" i="6"/>
  <c r="G43" i="6"/>
  <c r="C43" i="6"/>
  <c r="J43" i="6"/>
  <c r="M43" i="6"/>
  <c r="F44" i="6"/>
  <c r="B44" i="6"/>
  <c r="I44" i="6"/>
  <c r="G44" i="6"/>
  <c r="C44" i="6"/>
  <c r="J44" i="6"/>
  <c r="M44" i="6"/>
  <c r="F45" i="6"/>
  <c r="B45" i="6"/>
  <c r="I45" i="6"/>
  <c r="G45" i="6"/>
  <c r="C45" i="6"/>
  <c r="J45" i="6"/>
  <c r="M45" i="6"/>
  <c r="F46" i="6"/>
  <c r="B46" i="6"/>
  <c r="I46" i="6"/>
  <c r="G46" i="6"/>
  <c r="C46" i="6"/>
  <c r="J46" i="6"/>
  <c r="M46" i="6"/>
  <c r="F47" i="6"/>
  <c r="B47" i="6"/>
  <c r="I47" i="6"/>
  <c r="G47" i="6"/>
  <c r="C47" i="6"/>
  <c r="J47" i="6"/>
  <c r="M47" i="6"/>
  <c r="F48" i="6"/>
  <c r="B48" i="6"/>
  <c r="I48" i="6"/>
  <c r="G48" i="6"/>
  <c r="C48" i="6"/>
  <c r="J48" i="6"/>
  <c r="M48" i="6"/>
  <c r="F49" i="6"/>
  <c r="B49" i="6"/>
  <c r="I49" i="6"/>
  <c r="G49" i="6"/>
  <c r="C49" i="6"/>
  <c r="J49" i="6"/>
  <c r="M49" i="6"/>
  <c r="F50" i="6"/>
  <c r="B50" i="6"/>
  <c r="I50" i="6"/>
  <c r="G50" i="6"/>
  <c r="C50" i="6"/>
  <c r="J50" i="6"/>
  <c r="M50" i="6"/>
  <c r="F51" i="6"/>
  <c r="B51" i="6"/>
  <c r="I51" i="6"/>
  <c r="G51" i="6"/>
  <c r="C51" i="6"/>
  <c r="J51" i="6"/>
  <c r="M51" i="6"/>
  <c r="F52" i="6"/>
  <c r="B52" i="6"/>
  <c r="I52" i="6"/>
  <c r="G52" i="6"/>
  <c r="C52" i="6"/>
  <c r="J52" i="6"/>
  <c r="M52" i="6"/>
  <c r="F53" i="6"/>
  <c r="B53" i="6"/>
  <c r="I53" i="6"/>
  <c r="G53" i="6"/>
  <c r="C53" i="6"/>
  <c r="J53" i="6"/>
  <c r="M53" i="6"/>
  <c r="F54" i="6"/>
  <c r="B54" i="6"/>
  <c r="I54" i="6"/>
  <c r="G54" i="6"/>
  <c r="C54" i="6"/>
  <c r="J54" i="6"/>
  <c r="M54" i="6"/>
  <c r="F55" i="6"/>
  <c r="B55" i="6"/>
  <c r="I55" i="6"/>
  <c r="G55" i="6"/>
  <c r="C55" i="6"/>
  <c r="J55" i="6"/>
  <c r="M55" i="6"/>
  <c r="F56" i="6"/>
  <c r="B56" i="6"/>
  <c r="I56" i="6"/>
  <c r="G56" i="6"/>
  <c r="C56" i="6"/>
  <c r="J56" i="6"/>
  <c r="M56" i="6"/>
  <c r="F57" i="6"/>
  <c r="B57" i="6"/>
  <c r="I57" i="6"/>
  <c r="G57" i="6"/>
  <c r="C57" i="6"/>
  <c r="J57" i="6"/>
  <c r="M57" i="6"/>
  <c r="F58" i="6"/>
  <c r="B58" i="6"/>
  <c r="I58" i="6"/>
  <c r="G58" i="6"/>
  <c r="C58" i="6"/>
  <c r="J58" i="6"/>
  <c r="M58" i="6"/>
  <c r="F59" i="6"/>
  <c r="B59" i="6"/>
  <c r="I59" i="6"/>
  <c r="G59" i="6"/>
  <c r="C59" i="6"/>
  <c r="J59" i="6"/>
  <c r="M59" i="6"/>
  <c r="F60" i="6"/>
  <c r="B60" i="6"/>
  <c r="I60" i="6"/>
  <c r="G60" i="6"/>
  <c r="C60" i="6"/>
  <c r="J60" i="6"/>
  <c r="M60" i="6"/>
  <c r="F61" i="6"/>
  <c r="B61" i="6"/>
  <c r="I61" i="6"/>
  <c r="G61" i="6"/>
  <c r="C61" i="6"/>
  <c r="J61" i="6"/>
  <c r="M61" i="6"/>
  <c r="F62" i="6"/>
  <c r="B62" i="6"/>
  <c r="I62" i="6"/>
  <c r="G62" i="6"/>
  <c r="C62" i="6"/>
  <c r="J62" i="6"/>
  <c r="M62" i="6"/>
  <c r="F63" i="6"/>
  <c r="B63" i="6"/>
  <c r="I63" i="6"/>
  <c r="G63" i="6"/>
  <c r="C63" i="6"/>
  <c r="J63" i="6"/>
  <c r="M63" i="6"/>
  <c r="F64" i="6"/>
  <c r="B64" i="6"/>
  <c r="I64" i="6"/>
  <c r="G64" i="6"/>
  <c r="C64" i="6"/>
  <c r="J64" i="6"/>
  <c r="M64" i="6"/>
  <c r="F65" i="6"/>
  <c r="B65" i="6"/>
  <c r="I65" i="6"/>
  <c r="G65" i="6"/>
  <c r="C65" i="6"/>
  <c r="J65" i="6"/>
  <c r="M65" i="6"/>
  <c r="F66" i="6"/>
  <c r="B66" i="6"/>
  <c r="I66" i="6"/>
  <c r="G66" i="6"/>
  <c r="C66" i="6"/>
  <c r="J66" i="6"/>
  <c r="M66" i="6"/>
  <c r="F67" i="6"/>
  <c r="B67" i="6"/>
  <c r="I67" i="6"/>
  <c r="G67" i="6"/>
  <c r="C67" i="6"/>
  <c r="J67" i="6"/>
  <c r="M67" i="6"/>
  <c r="F68" i="6"/>
  <c r="B68" i="6"/>
  <c r="I68" i="6"/>
  <c r="G68" i="6"/>
  <c r="C68" i="6"/>
  <c r="J68" i="6"/>
  <c r="M68" i="6"/>
  <c r="F69" i="6"/>
  <c r="B69" i="6"/>
  <c r="I69" i="6"/>
  <c r="G69" i="6"/>
  <c r="C69" i="6"/>
  <c r="J69" i="6"/>
  <c r="M69" i="6"/>
  <c r="F70" i="6"/>
  <c r="B70" i="6"/>
  <c r="I70" i="6"/>
  <c r="G70" i="6"/>
  <c r="C70" i="6"/>
  <c r="J70" i="6"/>
  <c r="M70" i="6"/>
  <c r="F71" i="6"/>
  <c r="B71" i="6"/>
  <c r="I71" i="6"/>
  <c r="G71" i="6"/>
  <c r="C71" i="6"/>
  <c r="J71" i="6"/>
  <c r="M71" i="6"/>
  <c r="F72" i="6"/>
  <c r="B72" i="6"/>
  <c r="I72" i="6"/>
  <c r="G72" i="6"/>
  <c r="C72" i="6"/>
  <c r="J72" i="6"/>
  <c r="M72" i="6"/>
  <c r="F73" i="6"/>
  <c r="B73" i="6"/>
  <c r="I73" i="6"/>
  <c r="G73" i="6"/>
  <c r="C73" i="6"/>
  <c r="J73" i="6"/>
  <c r="M73" i="6"/>
  <c r="F74" i="6"/>
  <c r="B74" i="6"/>
  <c r="I74" i="6"/>
  <c r="G74" i="6"/>
  <c r="C74" i="6"/>
  <c r="J74" i="6"/>
  <c r="M74" i="6"/>
  <c r="F75" i="6"/>
  <c r="B75" i="6"/>
  <c r="I75" i="6"/>
  <c r="G75" i="6"/>
  <c r="C75" i="6"/>
  <c r="J75" i="6"/>
  <c r="M75" i="6"/>
  <c r="F76" i="6"/>
  <c r="B76" i="6"/>
  <c r="I76" i="6"/>
  <c r="G76" i="6"/>
  <c r="C76" i="6"/>
  <c r="J76" i="6"/>
  <c r="M76" i="6"/>
  <c r="F77" i="6"/>
  <c r="B77" i="6"/>
  <c r="I77" i="6"/>
  <c r="G77" i="6"/>
  <c r="C77" i="6"/>
  <c r="J77" i="6"/>
  <c r="M77" i="6"/>
  <c r="F78" i="6"/>
  <c r="B78" i="6"/>
  <c r="I78" i="6"/>
  <c r="G78" i="6"/>
  <c r="C78" i="6"/>
  <c r="J78" i="6"/>
  <c r="M78" i="6"/>
  <c r="F79" i="6"/>
  <c r="B79" i="6"/>
  <c r="I79" i="6"/>
  <c r="G79" i="6"/>
  <c r="C79" i="6"/>
  <c r="J79" i="6"/>
  <c r="M79" i="6"/>
  <c r="F80" i="6"/>
  <c r="B80" i="6"/>
  <c r="I80" i="6"/>
  <c r="G80" i="6"/>
  <c r="C80" i="6"/>
  <c r="J80" i="6"/>
  <c r="M80" i="6"/>
  <c r="F81" i="6"/>
  <c r="B81" i="6"/>
  <c r="I81" i="6"/>
  <c r="G81" i="6"/>
  <c r="C81" i="6"/>
  <c r="J81" i="6"/>
  <c r="M81" i="6"/>
  <c r="F82" i="6"/>
  <c r="B82" i="6"/>
  <c r="I82" i="6"/>
  <c r="G82" i="6"/>
  <c r="C82" i="6"/>
  <c r="J82" i="6"/>
  <c r="M82" i="6"/>
  <c r="F83" i="6"/>
  <c r="B83" i="6"/>
  <c r="I83" i="6"/>
  <c r="G83" i="6"/>
  <c r="C83" i="6"/>
  <c r="J83" i="6"/>
  <c r="M83" i="6"/>
  <c r="F84" i="6"/>
  <c r="B84" i="6"/>
  <c r="I84" i="6"/>
  <c r="G84" i="6"/>
  <c r="C84" i="6"/>
  <c r="J84" i="6"/>
  <c r="M84" i="6"/>
  <c r="F85" i="6"/>
  <c r="B85" i="6"/>
  <c r="I85" i="6"/>
  <c r="G85" i="6"/>
  <c r="C85" i="6"/>
  <c r="J85" i="6"/>
  <c r="M85" i="6"/>
  <c r="F86" i="6"/>
  <c r="B86" i="6"/>
  <c r="I86" i="6"/>
  <c r="G86" i="6"/>
  <c r="C86" i="6"/>
  <c r="J86" i="6"/>
  <c r="M86" i="6"/>
  <c r="F87" i="6"/>
  <c r="B87" i="6"/>
  <c r="I87" i="6"/>
  <c r="G87" i="6"/>
  <c r="C87" i="6"/>
  <c r="J87" i="6"/>
  <c r="M87" i="6"/>
  <c r="F88" i="6"/>
  <c r="B88" i="6"/>
  <c r="I88" i="6"/>
  <c r="G88" i="6"/>
  <c r="C88" i="6"/>
  <c r="J88" i="6"/>
  <c r="M88" i="6"/>
  <c r="F89" i="6"/>
  <c r="B89" i="6"/>
  <c r="I89" i="6"/>
  <c r="G89" i="6"/>
  <c r="C89" i="6"/>
  <c r="J89" i="6"/>
  <c r="M89" i="6"/>
  <c r="F90" i="6"/>
  <c r="B90" i="6"/>
  <c r="I90" i="6"/>
  <c r="G90" i="6"/>
  <c r="C90" i="6"/>
  <c r="J90" i="6"/>
  <c r="M90" i="6"/>
  <c r="F91" i="6"/>
  <c r="B91" i="6"/>
  <c r="I91" i="6"/>
  <c r="G91" i="6"/>
  <c r="C91" i="6"/>
  <c r="J91" i="6"/>
  <c r="M91" i="6"/>
  <c r="F92" i="6"/>
  <c r="B92" i="6"/>
  <c r="I92" i="6"/>
  <c r="G92" i="6"/>
  <c r="C92" i="6"/>
  <c r="J92" i="6"/>
  <c r="M92" i="6"/>
  <c r="F93" i="6"/>
  <c r="B93" i="6"/>
  <c r="I93" i="6"/>
  <c r="G93" i="6"/>
  <c r="C93" i="6"/>
  <c r="J93" i="6"/>
  <c r="M93" i="6"/>
  <c r="F94" i="6"/>
  <c r="B94" i="6"/>
  <c r="I94" i="6"/>
  <c r="G94" i="6"/>
  <c r="C94" i="6"/>
  <c r="J94" i="6"/>
  <c r="M94" i="6"/>
  <c r="F95" i="6"/>
  <c r="B95" i="6"/>
  <c r="I95" i="6"/>
  <c r="G95" i="6"/>
  <c r="C95" i="6"/>
  <c r="J95" i="6"/>
  <c r="M95" i="6"/>
  <c r="F96" i="6"/>
  <c r="B96" i="6"/>
  <c r="I96" i="6"/>
  <c r="G96" i="6"/>
  <c r="C96" i="6"/>
  <c r="J96" i="6"/>
  <c r="M96" i="6"/>
  <c r="F97" i="6"/>
  <c r="B97" i="6"/>
  <c r="I97" i="6"/>
  <c r="G97" i="6"/>
  <c r="C97" i="6"/>
  <c r="J97" i="6"/>
  <c r="M97" i="6"/>
  <c r="F98" i="6"/>
  <c r="B98" i="6"/>
  <c r="I98" i="6"/>
  <c r="G98" i="6"/>
  <c r="C98" i="6"/>
  <c r="J98" i="6"/>
  <c r="M98" i="6"/>
  <c r="F99" i="6"/>
  <c r="B99" i="6"/>
  <c r="I99" i="6"/>
  <c r="G99" i="6"/>
  <c r="C99" i="6"/>
  <c r="J99" i="6"/>
  <c r="M99" i="6"/>
  <c r="F100" i="6"/>
  <c r="B100" i="6"/>
  <c r="I100" i="6"/>
  <c r="G100" i="6"/>
  <c r="C100" i="6"/>
  <c r="J100" i="6"/>
  <c r="M100" i="6"/>
  <c r="F101" i="6"/>
  <c r="B101" i="6"/>
  <c r="I101" i="6"/>
  <c r="G101" i="6"/>
  <c r="C101" i="6"/>
  <c r="J101" i="6"/>
  <c r="M101" i="6"/>
  <c r="F102" i="6"/>
  <c r="B102" i="6"/>
  <c r="I102" i="6"/>
  <c r="G102" i="6"/>
  <c r="C102" i="6"/>
  <c r="J102" i="6"/>
  <c r="M102" i="6"/>
  <c r="F103" i="6"/>
  <c r="B103" i="6"/>
  <c r="I103" i="6"/>
  <c r="G103" i="6"/>
  <c r="C103" i="6"/>
  <c r="J103" i="6"/>
  <c r="M103" i="6"/>
  <c r="F104" i="6"/>
  <c r="B104" i="6"/>
  <c r="I104" i="6"/>
  <c r="G104" i="6"/>
  <c r="C104" i="6"/>
  <c r="J104" i="6"/>
  <c r="M104" i="6"/>
  <c r="F105" i="6"/>
  <c r="B105" i="6"/>
  <c r="I105" i="6"/>
  <c r="G105" i="6"/>
  <c r="C105" i="6"/>
  <c r="J105" i="6"/>
  <c r="M105" i="6"/>
  <c r="F106" i="6"/>
  <c r="B106" i="6"/>
  <c r="I106" i="6"/>
  <c r="G106" i="6"/>
  <c r="C106" i="6"/>
  <c r="J106" i="6"/>
  <c r="M106" i="6"/>
  <c r="F107" i="6"/>
  <c r="B107" i="6"/>
  <c r="I107" i="6"/>
  <c r="G107" i="6"/>
  <c r="C107" i="6"/>
  <c r="J107" i="6"/>
  <c r="M107" i="6"/>
  <c r="F108" i="6"/>
  <c r="B108" i="6"/>
  <c r="I108" i="6"/>
  <c r="G108" i="6"/>
  <c r="C108" i="6"/>
  <c r="J108" i="6"/>
  <c r="M108" i="6"/>
  <c r="F109" i="6"/>
  <c r="B109" i="6"/>
  <c r="I109" i="6"/>
  <c r="G109" i="6"/>
  <c r="C109" i="6"/>
  <c r="J109" i="6"/>
  <c r="M109" i="6"/>
  <c r="F110" i="6"/>
  <c r="B110" i="6"/>
  <c r="I110" i="6"/>
  <c r="G110" i="6"/>
  <c r="C110" i="6"/>
  <c r="J110" i="6"/>
  <c r="M110" i="6"/>
  <c r="F111" i="6"/>
  <c r="B111" i="6"/>
  <c r="I111" i="6"/>
  <c r="G111" i="6"/>
  <c r="C111" i="6"/>
  <c r="J111" i="6"/>
  <c r="M111" i="6"/>
  <c r="F112" i="6"/>
  <c r="B112" i="6"/>
  <c r="I112" i="6"/>
  <c r="G112" i="6"/>
  <c r="C112" i="6"/>
  <c r="J112" i="6"/>
  <c r="M112" i="6"/>
  <c r="F113" i="6"/>
  <c r="B113" i="6"/>
  <c r="I113" i="6"/>
  <c r="G113" i="6"/>
  <c r="C113" i="6"/>
  <c r="J113" i="6"/>
  <c r="M113" i="6"/>
  <c r="F114" i="6"/>
  <c r="B114" i="6"/>
  <c r="I114" i="6"/>
  <c r="G114" i="6"/>
  <c r="C114" i="6"/>
  <c r="J114" i="6"/>
  <c r="M114" i="6"/>
  <c r="F115" i="6"/>
  <c r="B115" i="6"/>
  <c r="I115" i="6"/>
  <c r="G115" i="6"/>
  <c r="C115" i="6"/>
  <c r="J115" i="6"/>
  <c r="M115" i="6"/>
  <c r="F116" i="6"/>
  <c r="B116" i="6"/>
  <c r="I116" i="6"/>
  <c r="G116" i="6"/>
  <c r="C116" i="6"/>
  <c r="J116" i="6"/>
  <c r="M116" i="6"/>
  <c r="F117" i="6"/>
  <c r="B117" i="6"/>
  <c r="I117" i="6"/>
  <c r="G117" i="6"/>
  <c r="C117" i="6"/>
  <c r="J117" i="6"/>
  <c r="M117" i="6"/>
  <c r="F118" i="6"/>
  <c r="B118" i="6"/>
  <c r="I118" i="6"/>
  <c r="G118" i="6"/>
  <c r="C118" i="6"/>
  <c r="J118" i="6"/>
  <c r="M118" i="6"/>
  <c r="F119" i="6"/>
  <c r="B119" i="6"/>
  <c r="I119" i="6"/>
  <c r="G119" i="6"/>
  <c r="C119" i="6"/>
  <c r="J119" i="6"/>
  <c r="M119" i="6"/>
  <c r="F120" i="6"/>
  <c r="B120" i="6"/>
  <c r="I120" i="6"/>
  <c r="G120" i="6"/>
  <c r="C120" i="6"/>
  <c r="J120" i="6"/>
  <c r="M120" i="6"/>
  <c r="F121" i="6"/>
  <c r="B121" i="6"/>
  <c r="I121" i="6"/>
  <c r="G121" i="6"/>
  <c r="C121" i="6"/>
  <c r="J121" i="6"/>
  <c r="M121" i="6"/>
  <c r="F122" i="6"/>
  <c r="B122" i="6"/>
  <c r="I122" i="6"/>
  <c r="G122" i="6"/>
  <c r="C122" i="6"/>
  <c r="J122" i="6"/>
  <c r="M122" i="6"/>
  <c r="F123" i="6"/>
  <c r="B123" i="6"/>
  <c r="I123" i="6"/>
  <c r="G123" i="6"/>
  <c r="C123" i="6"/>
  <c r="J123" i="6"/>
  <c r="M123" i="6"/>
  <c r="F124" i="6"/>
  <c r="B124" i="6"/>
  <c r="I124" i="6"/>
  <c r="G124" i="6"/>
  <c r="C124" i="6"/>
  <c r="J124" i="6"/>
  <c r="M124" i="6"/>
  <c r="F125" i="6"/>
  <c r="B125" i="6"/>
  <c r="I125" i="6"/>
  <c r="G125" i="6"/>
  <c r="C125" i="6"/>
  <c r="J125" i="6"/>
  <c r="M125" i="6"/>
  <c r="F126" i="6"/>
  <c r="B126" i="6"/>
  <c r="I126" i="6"/>
  <c r="G126" i="6"/>
  <c r="C126" i="6"/>
  <c r="J126" i="6"/>
  <c r="M126" i="6"/>
  <c r="F127" i="6"/>
  <c r="B127" i="6"/>
  <c r="I127" i="6"/>
  <c r="G127" i="6"/>
  <c r="C127" i="6"/>
  <c r="J127" i="6"/>
  <c r="M127" i="6"/>
  <c r="F128" i="6"/>
  <c r="B128" i="6"/>
  <c r="I128" i="6"/>
  <c r="G128" i="6"/>
  <c r="C128" i="6"/>
  <c r="J128" i="6"/>
  <c r="M128" i="6"/>
  <c r="F129" i="6"/>
  <c r="B129" i="6"/>
  <c r="I129" i="6"/>
  <c r="G129" i="6"/>
  <c r="C129" i="6"/>
  <c r="J129" i="6"/>
  <c r="M129" i="6"/>
  <c r="F130" i="6"/>
  <c r="B130" i="6"/>
  <c r="I130" i="6"/>
  <c r="G130" i="6"/>
  <c r="C130" i="6"/>
  <c r="J130" i="6"/>
  <c r="M130" i="6"/>
  <c r="F131" i="6"/>
  <c r="B131" i="6"/>
  <c r="I131" i="6"/>
  <c r="G131" i="6"/>
  <c r="C131" i="6"/>
  <c r="J131" i="6"/>
  <c r="M131" i="6"/>
  <c r="F132" i="6"/>
  <c r="B132" i="6"/>
  <c r="I132" i="6"/>
  <c r="G132" i="6"/>
  <c r="C132" i="6"/>
  <c r="J132" i="6"/>
  <c r="M132" i="6"/>
  <c r="F133" i="6"/>
  <c r="B133" i="6"/>
  <c r="I133" i="6"/>
  <c r="G133" i="6"/>
  <c r="C133" i="6"/>
  <c r="J133" i="6"/>
  <c r="M133" i="6"/>
  <c r="F134" i="6"/>
  <c r="B134" i="6"/>
  <c r="I134" i="6"/>
  <c r="G134" i="6"/>
  <c r="C134" i="6"/>
  <c r="J134" i="6"/>
  <c r="M134" i="6"/>
  <c r="F135" i="6"/>
  <c r="B135" i="6"/>
  <c r="I135" i="6"/>
  <c r="G135" i="6"/>
  <c r="C135" i="6"/>
  <c r="J135" i="6"/>
  <c r="M135" i="6"/>
  <c r="F136" i="6"/>
  <c r="B136" i="6"/>
  <c r="I136" i="6"/>
  <c r="G136" i="6"/>
  <c r="C136" i="6"/>
  <c r="J136" i="6"/>
  <c r="M136" i="6"/>
  <c r="F137" i="6"/>
  <c r="B137" i="6"/>
  <c r="I137" i="6"/>
  <c r="G137" i="6"/>
  <c r="C137" i="6"/>
  <c r="J137" i="6"/>
  <c r="M137" i="6"/>
  <c r="F138" i="6"/>
  <c r="B138" i="6"/>
  <c r="I138" i="6"/>
  <c r="G138" i="6"/>
  <c r="C138" i="6"/>
  <c r="J138" i="6"/>
  <c r="M138" i="6"/>
  <c r="F139" i="6"/>
  <c r="B139" i="6"/>
  <c r="I139" i="6"/>
  <c r="G139" i="6"/>
  <c r="C139" i="6"/>
  <c r="J139" i="6"/>
  <c r="M139" i="6"/>
  <c r="F140" i="6"/>
  <c r="B140" i="6"/>
  <c r="I140" i="6"/>
  <c r="G140" i="6"/>
  <c r="C140" i="6"/>
  <c r="J140" i="6"/>
  <c r="M140" i="6"/>
  <c r="F141" i="6"/>
  <c r="G141" i="6"/>
  <c r="M141" i="6"/>
  <c r="F142" i="6"/>
  <c r="G142" i="6"/>
  <c r="M142" i="6"/>
  <c r="F143" i="6"/>
  <c r="G143" i="6"/>
  <c r="M143" i="6"/>
  <c r="F144" i="6"/>
  <c r="G144" i="6"/>
  <c r="M144" i="6"/>
  <c r="F145" i="6"/>
  <c r="G145" i="6"/>
  <c r="M145" i="6"/>
  <c r="F146" i="6"/>
  <c r="G146" i="6"/>
  <c r="M146" i="6"/>
  <c r="F147" i="6"/>
  <c r="G147" i="6"/>
  <c r="M147" i="6"/>
  <c r="F148" i="6"/>
  <c r="G148" i="6"/>
  <c r="M148" i="6"/>
  <c r="F149" i="6"/>
  <c r="G149" i="6"/>
  <c r="M149" i="6"/>
  <c r="F150" i="6"/>
  <c r="G150" i="6"/>
  <c r="M150" i="6"/>
  <c r="F151" i="6"/>
  <c r="G151" i="6"/>
  <c r="M151" i="6"/>
  <c r="F152" i="6"/>
  <c r="G152" i="6"/>
  <c r="M152" i="6"/>
  <c r="F153" i="6"/>
  <c r="G153" i="6"/>
  <c r="M153" i="6"/>
  <c r="F154" i="6"/>
  <c r="G154" i="6"/>
  <c r="M154" i="6"/>
  <c r="F155" i="6"/>
  <c r="G155" i="6"/>
  <c r="M155" i="6"/>
  <c r="F156" i="6"/>
  <c r="G156" i="6"/>
  <c r="M156" i="6"/>
  <c r="F157" i="6"/>
  <c r="G157" i="6"/>
  <c r="M157" i="6"/>
  <c r="F158" i="6"/>
  <c r="G158" i="6"/>
  <c r="M158" i="6"/>
  <c r="F159" i="6"/>
  <c r="G159" i="6"/>
  <c r="M159" i="6"/>
  <c r="F160" i="6"/>
  <c r="G160" i="6"/>
  <c r="M160" i="6"/>
  <c r="F161" i="6"/>
  <c r="G161" i="6"/>
  <c r="M161" i="6"/>
  <c r="F162" i="6"/>
  <c r="G162" i="6"/>
  <c r="M162" i="6"/>
  <c r="F163" i="6"/>
  <c r="G163" i="6"/>
  <c r="M163" i="6"/>
  <c r="F164" i="6"/>
  <c r="G164" i="6"/>
  <c r="M164" i="6"/>
  <c r="F165" i="6"/>
  <c r="G165" i="6"/>
  <c r="M165" i="6"/>
  <c r="F166" i="6"/>
  <c r="G166" i="6"/>
  <c r="M166" i="6"/>
  <c r="F167" i="6"/>
  <c r="G167" i="6"/>
  <c r="M167" i="6"/>
  <c r="F168" i="6"/>
  <c r="G168" i="6"/>
  <c r="M168" i="6"/>
  <c r="F169" i="6"/>
  <c r="G169" i="6"/>
  <c r="M169" i="6"/>
  <c r="F170" i="6"/>
  <c r="G170" i="6"/>
  <c r="M170" i="6"/>
  <c r="F171" i="6"/>
  <c r="G171" i="6"/>
  <c r="M171" i="6"/>
  <c r="F172" i="6"/>
  <c r="G172" i="6"/>
  <c r="M172" i="6"/>
  <c r="F173" i="6"/>
  <c r="G173" i="6"/>
  <c r="M173" i="6"/>
  <c r="F174" i="6"/>
  <c r="G174" i="6"/>
  <c r="M174" i="6"/>
  <c r="F175" i="6"/>
  <c r="G175" i="6"/>
  <c r="M175" i="6"/>
  <c r="F176" i="6"/>
  <c r="G176" i="6"/>
  <c r="M176" i="6"/>
  <c r="F177" i="6"/>
  <c r="G177" i="6"/>
  <c r="M177" i="6"/>
  <c r="F178" i="6"/>
  <c r="G178" i="6"/>
  <c r="M178" i="6"/>
  <c r="F179" i="6"/>
  <c r="G179" i="6"/>
  <c r="M179" i="6"/>
  <c r="F180" i="6"/>
  <c r="G180" i="6"/>
  <c r="M180" i="6"/>
  <c r="F181" i="6"/>
  <c r="G181" i="6"/>
  <c r="M181" i="6"/>
  <c r="F182" i="6"/>
  <c r="G182" i="6"/>
  <c r="M182" i="6"/>
  <c r="F183" i="6"/>
  <c r="G183" i="6"/>
  <c r="M183" i="6"/>
  <c r="F184" i="6"/>
  <c r="G184" i="6"/>
  <c r="M184" i="6"/>
  <c r="F185" i="6"/>
  <c r="G185" i="6"/>
  <c r="M185" i="6"/>
  <c r="F186" i="6"/>
  <c r="G186" i="6"/>
  <c r="M186" i="6"/>
  <c r="F187" i="6"/>
  <c r="G187" i="6"/>
  <c r="M187" i="6"/>
  <c r="F188" i="6"/>
  <c r="G188" i="6"/>
  <c r="M188" i="6"/>
  <c r="F189" i="6"/>
  <c r="G189" i="6"/>
  <c r="M189" i="6"/>
  <c r="F190" i="6"/>
  <c r="G190" i="6"/>
  <c r="M190" i="6"/>
  <c r="F191" i="6"/>
  <c r="B191" i="6"/>
  <c r="I191" i="6"/>
  <c r="G191" i="6"/>
  <c r="C191" i="6"/>
  <c r="J191" i="6"/>
  <c r="M191" i="6"/>
  <c r="F192" i="6"/>
  <c r="B192" i="6"/>
  <c r="I192" i="6"/>
  <c r="G192" i="6"/>
  <c r="C192" i="6"/>
  <c r="J192" i="6"/>
  <c r="M192" i="6"/>
  <c r="F193" i="6"/>
  <c r="B193" i="6"/>
  <c r="I193" i="6"/>
  <c r="G193" i="6"/>
  <c r="C193" i="6"/>
  <c r="J193" i="6"/>
  <c r="M193" i="6"/>
  <c r="F194" i="6"/>
  <c r="B194" i="6"/>
  <c r="I194" i="6"/>
  <c r="G194" i="6"/>
  <c r="C194" i="6"/>
  <c r="J194" i="6"/>
  <c r="M194" i="6"/>
  <c r="F195" i="6"/>
  <c r="B195" i="6"/>
  <c r="I195" i="6"/>
  <c r="G195" i="6"/>
  <c r="C195" i="6"/>
  <c r="J195" i="6"/>
  <c r="M195" i="6"/>
  <c r="F3" i="6"/>
  <c r="B3" i="6"/>
  <c r="I3" i="6"/>
  <c r="G3" i="6"/>
  <c r="C3" i="6"/>
  <c r="J3" i="6"/>
  <c r="M3" i="6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H21" i="4"/>
  <c r="I21" i="4"/>
  <c r="J21" i="4"/>
  <c r="H22" i="4"/>
  <c r="I22" i="4"/>
  <c r="J22" i="4"/>
  <c r="H23" i="4"/>
  <c r="I23" i="4"/>
  <c r="J23" i="4"/>
  <c r="H24" i="4"/>
  <c r="I24" i="4"/>
  <c r="J24" i="4"/>
  <c r="H25" i="4"/>
  <c r="I25" i="4"/>
  <c r="J25" i="4"/>
  <c r="H26" i="4"/>
  <c r="I26" i="4"/>
  <c r="J26" i="4"/>
  <c r="H27" i="4"/>
  <c r="I27" i="4"/>
  <c r="J27" i="4"/>
  <c r="H28" i="4"/>
  <c r="I28" i="4"/>
  <c r="J28" i="4"/>
  <c r="H29" i="4"/>
  <c r="I29" i="4"/>
  <c r="J29" i="4"/>
  <c r="H30" i="4"/>
  <c r="I30" i="4"/>
  <c r="J30" i="4"/>
  <c r="J4" i="4"/>
  <c r="I4" i="4"/>
  <c r="H4" i="4"/>
  <c r="H2" i="4"/>
  <c r="I2" i="4"/>
  <c r="J2" i="4"/>
  <c r="T202" i="3"/>
  <c r="T201" i="3"/>
  <c r="S202" i="3"/>
  <c r="S201" i="3"/>
  <c r="R202" i="3"/>
  <c r="R201" i="3"/>
  <c r="R7" i="3"/>
  <c r="S7" i="3"/>
  <c r="T7" i="3"/>
  <c r="R8" i="3"/>
  <c r="S8" i="3"/>
  <c r="T8" i="3"/>
  <c r="R9" i="3"/>
  <c r="S9" i="3"/>
  <c r="T9" i="3"/>
  <c r="R10" i="3"/>
  <c r="S10" i="3"/>
  <c r="T10" i="3"/>
  <c r="R11" i="3"/>
  <c r="S11" i="3"/>
  <c r="T11" i="3"/>
  <c r="R12" i="3"/>
  <c r="S12" i="3"/>
  <c r="T12" i="3"/>
  <c r="R13" i="3"/>
  <c r="S13" i="3"/>
  <c r="T13" i="3"/>
  <c r="R14" i="3"/>
  <c r="S14" i="3"/>
  <c r="T14" i="3"/>
  <c r="R15" i="3"/>
  <c r="S15" i="3"/>
  <c r="T15" i="3"/>
  <c r="R16" i="3"/>
  <c r="S16" i="3"/>
  <c r="T16" i="3"/>
  <c r="R17" i="3"/>
  <c r="S17" i="3"/>
  <c r="T17" i="3"/>
  <c r="R18" i="3"/>
  <c r="S18" i="3"/>
  <c r="T18" i="3"/>
  <c r="R19" i="3"/>
  <c r="S19" i="3"/>
  <c r="T19" i="3"/>
  <c r="R20" i="3"/>
  <c r="S20" i="3"/>
  <c r="T20" i="3"/>
  <c r="R21" i="3"/>
  <c r="S21" i="3"/>
  <c r="T21" i="3"/>
  <c r="R22" i="3"/>
  <c r="S22" i="3"/>
  <c r="T22" i="3"/>
  <c r="R23" i="3"/>
  <c r="S23" i="3"/>
  <c r="T23" i="3"/>
  <c r="R24" i="3"/>
  <c r="S24" i="3"/>
  <c r="T24" i="3"/>
  <c r="R25" i="3"/>
  <c r="S25" i="3"/>
  <c r="T25" i="3"/>
  <c r="R26" i="3"/>
  <c r="S26" i="3"/>
  <c r="T26" i="3"/>
  <c r="R27" i="3"/>
  <c r="S27" i="3"/>
  <c r="T27" i="3"/>
  <c r="R28" i="3"/>
  <c r="S28" i="3"/>
  <c r="T28" i="3"/>
  <c r="R29" i="3"/>
  <c r="S29" i="3"/>
  <c r="T29" i="3"/>
  <c r="R30" i="3"/>
  <c r="S30" i="3"/>
  <c r="T30" i="3"/>
  <c r="R31" i="3"/>
  <c r="S31" i="3"/>
  <c r="T31" i="3"/>
  <c r="R32" i="3"/>
  <c r="S32" i="3"/>
  <c r="T32" i="3"/>
  <c r="R33" i="3"/>
  <c r="S33" i="3"/>
  <c r="T33" i="3"/>
  <c r="R34" i="3"/>
  <c r="S34" i="3"/>
  <c r="T34" i="3"/>
  <c r="R35" i="3"/>
  <c r="S35" i="3"/>
  <c r="T35" i="3"/>
  <c r="R36" i="3"/>
  <c r="S36" i="3"/>
  <c r="T36" i="3"/>
  <c r="R37" i="3"/>
  <c r="S37" i="3"/>
  <c r="T37" i="3"/>
  <c r="R38" i="3"/>
  <c r="S38" i="3"/>
  <c r="T38" i="3"/>
  <c r="R39" i="3"/>
  <c r="S39" i="3"/>
  <c r="T39" i="3"/>
  <c r="R40" i="3"/>
  <c r="S40" i="3"/>
  <c r="T40" i="3"/>
  <c r="R41" i="3"/>
  <c r="S41" i="3"/>
  <c r="T41" i="3"/>
  <c r="R42" i="3"/>
  <c r="S42" i="3"/>
  <c r="T42" i="3"/>
  <c r="R43" i="3"/>
  <c r="S43" i="3"/>
  <c r="T43" i="3"/>
  <c r="R44" i="3"/>
  <c r="S44" i="3"/>
  <c r="T44" i="3"/>
  <c r="R45" i="3"/>
  <c r="S45" i="3"/>
  <c r="T45" i="3"/>
  <c r="R46" i="3"/>
  <c r="S46" i="3"/>
  <c r="T46" i="3"/>
  <c r="R47" i="3"/>
  <c r="S47" i="3"/>
  <c r="T47" i="3"/>
  <c r="R48" i="3"/>
  <c r="S48" i="3"/>
  <c r="T48" i="3"/>
  <c r="R49" i="3"/>
  <c r="S49" i="3"/>
  <c r="T49" i="3"/>
  <c r="R50" i="3"/>
  <c r="S50" i="3"/>
  <c r="T50" i="3"/>
  <c r="R51" i="3"/>
  <c r="S51" i="3"/>
  <c r="T51" i="3"/>
  <c r="R52" i="3"/>
  <c r="S52" i="3"/>
  <c r="T52" i="3"/>
  <c r="R53" i="3"/>
  <c r="S53" i="3"/>
  <c r="T53" i="3"/>
  <c r="R54" i="3"/>
  <c r="S54" i="3"/>
  <c r="T54" i="3"/>
  <c r="R55" i="3"/>
  <c r="S55" i="3"/>
  <c r="T55" i="3"/>
  <c r="R56" i="3"/>
  <c r="S56" i="3"/>
  <c r="T56" i="3"/>
  <c r="R57" i="3"/>
  <c r="S57" i="3"/>
  <c r="T57" i="3"/>
  <c r="R58" i="3"/>
  <c r="S58" i="3"/>
  <c r="T58" i="3"/>
  <c r="R59" i="3"/>
  <c r="S59" i="3"/>
  <c r="T59" i="3"/>
  <c r="R60" i="3"/>
  <c r="S60" i="3"/>
  <c r="T60" i="3"/>
  <c r="R61" i="3"/>
  <c r="S61" i="3"/>
  <c r="T61" i="3"/>
  <c r="R62" i="3"/>
  <c r="S62" i="3"/>
  <c r="T62" i="3"/>
  <c r="R63" i="3"/>
  <c r="S63" i="3"/>
  <c r="T63" i="3"/>
  <c r="R64" i="3"/>
  <c r="S64" i="3"/>
  <c r="T64" i="3"/>
  <c r="R65" i="3"/>
  <c r="S65" i="3"/>
  <c r="T65" i="3"/>
  <c r="R66" i="3"/>
  <c r="S66" i="3"/>
  <c r="T66" i="3"/>
  <c r="R67" i="3"/>
  <c r="S67" i="3"/>
  <c r="T67" i="3"/>
  <c r="R68" i="3"/>
  <c r="S68" i="3"/>
  <c r="T68" i="3"/>
  <c r="R69" i="3"/>
  <c r="S69" i="3"/>
  <c r="T69" i="3"/>
  <c r="R70" i="3"/>
  <c r="S70" i="3"/>
  <c r="T70" i="3"/>
  <c r="R71" i="3"/>
  <c r="S71" i="3"/>
  <c r="T71" i="3"/>
  <c r="R72" i="3"/>
  <c r="S72" i="3"/>
  <c r="T72" i="3"/>
  <c r="R73" i="3"/>
  <c r="S73" i="3"/>
  <c r="T73" i="3"/>
  <c r="R74" i="3"/>
  <c r="S74" i="3"/>
  <c r="T74" i="3"/>
  <c r="R75" i="3"/>
  <c r="S75" i="3"/>
  <c r="T75" i="3"/>
  <c r="R76" i="3"/>
  <c r="S76" i="3"/>
  <c r="T76" i="3"/>
  <c r="R77" i="3"/>
  <c r="S77" i="3"/>
  <c r="T77" i="3"/>
  <c r="R78" i="3"/>
  <c r="S78" i="3"/>
  <c r="T78" i="3"/>
  <c r="R79" i="3"/>
  <c r="S79" i="3"/>
  <c r="T79" i="3"/>
  <c r="R80" i="3"/>
  <c r="S80" i="3"/>
  <c r="T80" i="3"/>
  <c r="R81" i="3"/>
  <c r="S81" i="3"/>
  <c r="T81" i="3"/>
  <c r="R82" i="3"/>
  <c r="S82" i="3"/>
  <c r="T82" i="3"/>
  <c r="R83" i="3"/>
  <c r="S83" i="3"/>
  <c r="T83" i="3"/>
  <c r="R84" i="3"/>
  <c r="S84" i="3"/>
  <c r="T84" i="3"/>
  <c r="R85" i="3"/>
  <c r="S85" i="3"/>
  <c r="T85" i="3"/>
  <c r="R86" i="3"/>
  <c r="S86" i="3"/>
  <c r="T86" i="3"/>
  <c r="R87" i="3"/>
  <c r="S87" i="3"/>
  <c r="T87" i="3"/>
  <c r="R88" i="3"/>
  <c r="S88" i="3"/>
  <c r="T88" i="3"/>
  <c r="R89" i="3"/>
  <c r="S89" i="3"/>
  <c r="T89" i="3"/>
  <c r="R90" i="3"/>
  <c r="S90" i="3"/>
  <c r="T90" i="3"/>
  <c r="R91" i="3"/>
  <c r="S91" i="3"/>
  <c r="T91" i="3"/>
  <c r="R92" i="3"/>
  <c r="S92" i="3"/>
  <c r="T92" i="3"/>
  <c r="R93" i="3"/>
  <c r="S93" i="3"/>
  <c r="T93" i="3"/>
  <c r="R94" i="3"/>
  <c r="S94" i="3"/>
  <c r="T94" i="3"/>
  <c r="R95" i="3"/>
  <c r="S95" i="3"/>
  <c r="T95" i="3"/>
  <c r="R96" i="3"/>
  <c r="S96" i="3"/>
  <c r="T96" i="3"/>
  <c r="R97" i="3"/>
  <c r="S97" i="3"/>
  <c r="T97" i="3"/>
  <c r="R98" i="3"/>
  <c r="S98" i="3"/>
  <c r="T98" i="3"/>
  <c r="R99" i="3"/>
  <c r="S99" i="3"/>
  <c r="T99" i="3"/>
  <c r="R100" i="3"/>
  <c r="S100" i="3"/>
  <c r="T100" i="3"/>
  <c r="R101" i="3"/>
  <c r="S101" i="3"/>
  <c r="T101" i="3"/>
  <c r="R102" i="3"/>
  <c r="S102" i="3"/>
  <c r="T102" i="3"/>
  <c r="R103" i="3"/>
  <c r="S103" i="3"/>
  <c r="T103" i="3"/>
  <c r="R104" i="3"/>
  <c r="S104" i="3"/>
  <c r="T104" i="3"/>
  <c r="R105" i="3"/>
  <c r="S105" i="3"/>
  <c r="T105" i="3"/>
  <c r="R106" i="3"/>
  <c r="S106" i="3"/>
  <c r="T106" i="3"/>
  <c r="R107" i="3"/>
  <c r="S107" i="3"/>
  <c r="T107" i="3"/>
  <c r="R108" i="3"/>
  <c r="S108" i="3"/>
  <c r="T108" i="3"/>
  <c r="R109" i="3"/>
  <c r="S109" i="3"/>
  <c r="T109" i="3"/>
  <c r="R110" i="3"/>
  <c r="S110" i="3"/>
  <c r="T110" i="3"/>
  <c r="R111" i="3"/>
  <c r="S111" i="3"/>
  <c r="T111" i="3"/>
  <c r="R112" i="3"/>
  <c r="S112" i="3"/>
  <c r="T112" i="3"/>
  <c r="R113" i="3"/>
  <c r="S113" i="3"/>
  <c r="T113" i="3"/>
  <c r="R114" i="3"/>
  <c r="S114" i="3"/>
  <c r="T114" i="3"/>
  <c r="R115" i="3"/>
  <c r="S115" i="3"/>
  <c r="T115" i="3"/>
  <c r="R116" i="3"/>
  <c r="S116" i="3"/>
  <c r="T116" i="3"/>
  <c r="R117" i="3"/>
  <c r="S117" i="3"/>
  <c r="T117" i="3"/>
  <c r="R118" i="3"/>
  <c r="S118" i="3"/>
  <c r="T118" i="3"/>
  <c r="R119" i="3"/>
  <c r="S119" i="3"/>
  <c r="T119" i="3"/>
  <c r="R120" i="3"/>
  <c r="S120" i="3"/>
  <c r="T120" i="3"/>
  <c r="R121" i="3"/>
  <c r="S121" i="3"/>
  <c r="T121" i="3"/>
  <c r="R122" i="3"/>
  <c r="S122" i="3"/>
  <c r="T122" i="3"/>
  <c r="R123" i="3"/>
  <c r="S123" i="3"/>
  <c r="T123" i="3"/>
  <c r="R124" i="3"/>
  <c r="S124" i="3"/>
  <c r="T124" i="3"/>
  <c r="R125" i="3"/>
  <c r="S125" i="3"/>
  <c r="T125" i="3"/>
  <c r="R126" i="3"/>
  <c r="S126" i="3"/>
  <c r="T126" i="3"/>
  <c r="R127" i="3"/>
  <c r="S127" i="3"/>
  <c r="T127" i="3"/>
  <c r="R128" i="3"/>
  <c r="S128" i="3"/>
  <c r="T128" i="3"/>
  <c r="R129" i="3"/>
  <c r="S129" i="3"/>
  <c r="T129" i="3"/>
  <c r="R130" i="3"/>
  <c r="S130" i="3"/>
  <c r="T130" i="3"/>
  <c r="R131" i="3"/>
  <c r="S131" i="3"/>
  <c r="T131" i="3"/>
  <c r="R132" i="3"/>
  <c r="S132" i="3"/>
  <c r="T132" i="3"/>
  <c r="R133" i="3"/>
  <c r="S133" i="3"/>
  <c r="T133" i="3"/>
  <c r="R134" i="3"/>
  <c r="S134" i="3"/>
  <c r="T134" i="3"/>
  <c r="R135" i="3"/>
  <c r="S135" i="3"/>
  <c r="T135" i="3"/>
  <c r="R136" i="3"/>
  <c r="S136" i="3"/>
  <c r="T136" i="3"/>
  <c r="R137" i="3"/>
  <c r="S137" i="3"/>
  <c r="T137" i="3"/>
  <c r="R138" i="3"/>
  <c r="S138" i="3"/>
  <c r="T138" i="3"/>
  <c r="R139" i="3"/>
  <c r="S139" i="3"/>
  <c r="T139" i="3"/>
  <c r="R140" i="3"/>
  <c r="S140" i="3"/>
  <c r="T140" i="3"/>
  <c r="R141" i="3"/>
  <c r="S141" i="3"/>
  <c r="T141" i="3"/>
  <c r="R142" i="3"/>
  <c r="S142" i="3"/>
  <c r="T142" i="3"/>
  <c r="R143" i="3"/>
  <c r="S143" i="3"/>
  <c r="T143" i="3"/>
  <c r="R144" i="3"/>
  <c r="S144" i="3"/>
  <c r="T144" i="3"/>
  <c r="R145" i="3"/>
  <c r="S145" i="3"/>
  <c r="T145" i="3"/>
  <c r="R146" i="3"/>
  <c r="S146" i="3"/>
  <c r="T146" i="3"/>
  <c r="R147" i="3"/>
  <c r="S147" i="3"/>
  <c r="T147" i="3"/>
  <c r="R148" i="3"/>
  <c r="S148" i="3"/>
  <c r="T148" i="3"/>
  <c r="R149" i="3"/>
  <c r="S149" i="3"/>
  <c r="T149" i="3"/>
  <c r="R150" i="3"/>
  <c r="S150" i="3"/>
  <c r="T150" i="3"/>
  <c r="R151" i="3"/>
  <c r="S151" i="3"/>
  <c r="T151" i="3"/>
  <c r="R152" i="3"/>
  <c r="S152" i="3"/>
  <c r="T152" i="3"/>
  <c r="R153" i="3"/>
  <c r="S153" i="3"/>
  <c r="T153" i="3"/>
  <c r="R154" i="3"/>
  <c r="S154" i="3"/>
  <c r="T154" i="3"/>
  <c r="R155" i="3"/>
  <c r="S155" i="3"/>
  <c r="T155" i="3"/>
  <c r="R156" i="3"/>
  <c r="S156" i="3"/>
  <c r="T156" i="3"/>
  <c r="R157" i="3"/>
  <c r="S157" i="3"/>
  <c r="T157" i="3"/>
  <c r="R158" i="3"/>
  <c r="S158" i="3"/>
  <c r="T158" i="3"/>
  <c r="R159" i="3"/>
  <c r="S159" i="3"/>
  <c r="T159" i="3"/>
  <c r="R160" i="3"/>
  <c r="S160" i="3"/>
  <c r="T160" i="3"/>
  <c r="R161" i="3"/>
  <c r="S161" i="3"/>
  <c r="T161" i="3"/>
  <c r="R162" i="3"/>
  <c r="S162" i="3"/>
  <c r="T162" i="3"/>
  <c r="R163" i="3"/>
  <c r="S163" i="3"/>
  <c r="T163" i="3"/>
  <c r="R164" i="3"/>
  <c r="S164" i="3"/>
  <c r="T164" i="3"/>
  <c r="R165" i="3"/>
  <c r="S165" i="3"/>
  <c r="T165" i="3"/>
  <c r="R166" i="3"/>
  <c r="S166" i="3"/>
  <c r="T166" i="3"/>
  <c r="R167" i="3"/>
  <c r="S167" i="3"/>
  <c r="T167" i="3"/>
  <c r="R168" i="3"/>
  <c r="S168" i="3"/>
  <c r="T168" i="3"/>
  <c r="R169" i="3"/>
  <c r="S169" i="3"/>
  <c r="T169" i="3"/>
  <c r="R170" i="3"/>
  <c r="S170" i="3"/>
  <c r="T170" i="3"/>
  <c r="R171" i="3"/>
  <c r="S171" i="3"/>
  <c r="T171" i="3"/>
  <c r="R172" i="3"/>
  <c r="S172" i="3"/>
  <c r="T172" i="3"/>
  <c r="R173" i="3"/>
  <c r="S173" i="3"/>
  <c r="T173" i="3"/>
  <c r="R174" i="3"/>
  <c r="S174" i="3"/>
  <c r="T174" i="3"/>
  <c r="R175" i="3"/>
  <c r="S175" i="3"/>
  <c r="T175" i="3"/>
  <c r="R176" i="3"/>
  <c r="S176" i="3"/>
  <c r="T176" i="3"/>
  <c r="R177" i="3"/>
  <c r="S177" i="3"/>
  <c r="T177" i="3"/>
  <c r="R178" i="3"/>
  <c r="S178" i="3"/>
  <c r="T178" i="3"/>
  <c r="R179" i="3"/>
  <c r="S179" i="3"/>
  <c r="T179" i="3"/>
  <c r="R180" i="3"/>
  <c r="S180" i="3"/>
  <c r="T180" i="3"/>
  <c r="R181" i="3"/>
  <c r="S181" i="3"/>
  <c r="T181" i="3"/>
  <c r="R182" i="3"/>
  <c r="S182" i="3"/>
  <c r="T182" i="3"/>
  <c r="R183" i="3"/>
  <c r="S183" i="3"/>
  <c r="T183" i="3"/>
  <c r="R184" i="3"/>
  <c r="S184" i="3"/>
  <c r="T184" i="3"/>
  <c r="R185" i="3"/>
  <c r="S185" i="3"/>
  <c r="T185" i="3"/>
  <c r="R186" i="3"/>
  <c r="S186" i="3"/>
  <c r="T186" i="3"/>
  <c r="R187" i="3"/>
  <c r="S187" i="3"/>
  <c r="T187" i="3"/>
  <c r="R188" i="3"/>
  <c r="S188" i="3"/>
  <c r="T188" i="3"/>
  <c r="R189" i="3"/>
  <c r="S189" i="3"/>
  <c r="T189" i="3"/>
  <c r="R190" i="3"/>
  <c r="S190" i="3"/>
  <c r="T190" i="3"/>
  <c r="R191" i="3"/>
  <c r="S191" i="3"/>
  <c r="T191" i="3"/>
  <c r="R192" i="3"/>
  <c r="S192" i="3"/>
  <c r="T192" i="3"/>
  <c r="R193" i="3"/>
  <c r="S193" i="3"/>
  <c r="T193" i="3"/>
  <c r="R194" i="3"/>
  <c r="S194" i="3"/>
  <c r="T194" i="3"/>
  <c r="R195" i="3"/>
  <c r="S195" i="3"/>
  <c r="T195" i="3"/>
  <c r="R196" i="3"/>
  <c r="S196" i="3"/>
  <c r="T196" i="3"/>
  <c r="R197" i="3"/>
  <c r="S197" i="3"/>
  <c r="T197" i="3"/>
  <c r="T6" i="3"/>
  <c r="S6" i="3"/>
  <c r="R6" i="3"/>
  <c r="L7" i="3"/>
  <c r="M7" i="3"/>
  <c r="N7" i="3"/>
  <c r="O7" i="3"/>
  <c r="P7" i="3"/>
  <c r="Q7" i="3"/>
  <c r="L8" i="3"/>
  <c r="M8" i="3"/>
  <c r="N8" i="3"/>
  <c r="O8" i="3"/>
  <c r="P8" i="3"/>
  <c r="Q8" i="3"/>
  <c r="L9" i="3"/>
  <c r="M9" i="3"/>
  <c r="N9" i="3"/>
  <c r="O9" i="3"/>
  <c r="P9" i="3"/>
  <c r="Q9" i="3"/>
  <c r="L10" i="3"/>
  <c r="M10" i="3"/>
  <c r="N10" i="3"/>
  <c r="O10" i="3"/>
  <c r="P10" i="3"/>
  <c r="Q10" i="3"/>
  <c r="L11" i="3"/>
  <c r="M11" i="3"/>
  <c r="N11" i="3"/>
  <c r="O11" i="3"/>
  <c r="P11" i="3"/>
  <c r="Q11" i="3"/>
  <c r="L12" i="3"/>
  <c r="M12" i="3"/>
  <c r="N12" i="3"/>
  <c r="O12" i="3"/>
  <c r="P12" i="3"/>
  <c r="Q12" i="3"/>
  <c r="L13" i="3"/>
  <c r="M13" i="3"/>
  <c r="N13" i="3"/>
  <c r="O13" i="3"/>
  <c r="P13" i="3"/>
  <c r="Q13" i="3"/>
  <c r="L14" i="3"/>
  <c r="M14" i="3"/>
  <c r="N14" i="3"/>
  <c r="O14" i="3"/>
  <c r="P14" i="3"/>
  <c r="Q14" i="3"/>
  <c r="L15" i="3"/>
  <c r="M15" i="3"/>
  <c r="N15" i="3"/>
  <c r="O15" i="3"/>
  <c r="P15" i="3"/>
  <c r="Q15" i="3"/>
  <c r="L16" i="3"/>
  <c r="M16" i="3"/>
  <c r="N16" i="3"/>
  <c r="O16" i="3"/>
  <c r="P16" i="3"/>
  <c r="Q16" i="3"/>
  <c r="L17" i="3"/>
  <c r="M17" i="3"/>
  <c r="N17" i="3"/>
  <c r="O17" i="3"/>
  <c r="P17" i="3"/>
  <c r="Q17" i="3"/>
  <c r="L18" i="3"/>
  <c r="M18" i="3"/>
  <c r="N18" i="3"/>
  <c r="O18" i="3"/>
  <c r="P18" i="3"/>
  <c r="Q18" i="3"/>
  <c r="L19" i="3"/>
  <c r="M19" i="3"/>
  <c r="N19" i="3"/>
  <c r="O19" i="3"/>
  <c r="P19" i="3"/>
  <c r="Q19" i="3"/>
  <c r="L20" i="3"/>
  <c r="M20" i="3"/>
  <c r="N20" i="3"/>
  <c r="O20" i="3"/>
  <c r="P20" i="3"/>
  <c r="Q20" i="3"/>
  <c r="L21" i="3"/>
  <c r="M21" i="3"/>
  <c r="N21" i="3"/>
  <c r="O21" i="3"/>
  <c r="P21" i="3"/>
  <c r="Q21" i="3"/>
  <c r="L22" i="3"/>
  <c r="M22" i="3"/>
  <c r="N22" i="3"/>
  <c r="O22" i="3"/>
  <c r="P22" i="3"/>
  <c r="Q22" i="3"/>
  <c r="L23" i="3"/>
  <c r="M23" i="3"/>
  <c r="N23" i="3"/>
  <c r="O23" i="3"/>
  <c r="P23" i="3"/>
  <c r="Q23" i="3"/>
  <c r="L24" i="3"/>
  <c r="M24" i="3"/>
  <c r="N24" i="3"/>
  <c r="O24" i="3"/>
  <c r="P24" i="3"/>
  <c r="Q24" i="3"/>
  <c r="L25" i="3"/>
  <c r="M25" i="3"/>
  <c r="N25" i="3"/>
  <c r="O25" i="3"/>
  <c r="P25" i="3"/>
  <c r="Q25" i="3"/>
  <c r="L26" i="3"/>
  <c r="M26" i="3"/>
  <c r="N26" i="3"/>
  <c r="O26" i="3"/>
  <c r="P26" i="3"/>
  <c r="Q26" i="3"/>
  <c r="L27" i="3"/>
  <c r="M27" i="3"/>
  <c r="N27" i="3"/>
  <c r="O27" i="3"/>
  <c r="P27" i="3"/>
  <c r="Q27" i="3"/>
  <c r="L28" i="3"/>
  <c r="M28" i="3"/>
  <c r="N28" i="3"/>
  <c r="O28" i="3"/>
  <c r="P28" i="3"/>
  <c r="Q28" i="3"/>
  <c r="L29" i="3"/>
  <c r="M29" i="3"/>
  <c r="N29" i="3"/>
  <c r="O29" i="3"/>
  <c r="P29" i="3"/>
  <c r="Q29" i="3"/>
  <c r="L30" i="3"/>
  <c r="M30" i="3"/>
  <c r="N30" i="3"/>
  <c r="O30" i="3"/>
  <c r="P30" i="3"/>
  <c r="Q30" i="3"/>
  <c r="L31" i="3"/>
  <c r="M31" i="3"/>
  <c r="N31" i="3"/>
  <c r="O31" i="3"/>
  <c r="P31" i="3"/>
  <c r="Q31" i="3"/>
  <c r="L32" i="3"/>
  <c r="M32" i="3"/>
  <c r="N32" i="3"/>
  <c r="O32" i="3"/>
  <c r="P32" i="3"/>
  <c r="Q32" i="3"/>
  <c r="L33" i="3"/>
  <c r="M33" i="3"/>
  <c r="N33" i="3"/>
  <c r="O33" i="3"/>
  <c r="P33" i="3"/>
  <c r="Q33" i="3"/>
  <c r="L34" i="3"/>
  <c r="M34" i="3"/>
  <c r="N34" i="3"/>
  <c r="O34" i="3"/>
  <c r="P34" i="3"/>
  <c r="Q34" i="3"/>
  <c r="L35" i="3"/>
  <c r="M35" i="3"/>
  <c r="N35" i="3"/>
  <c r="O35" i="3"/>
  <c r="P35" i="3"/>
  <c r="Q35" i="3"/>
  <c r="L36" i="3"/>
  <c r="M36" i="3"/>
  <c r="N36" i="3"/>
  <c r="O36" i="3"/>
  <c r="P36" i="3"/>
  <c r="Q36" i="3"/>
  <c r="L37" i="3"/>
  <c r="M37" i="3"/>
  <c r="N37" i="3"/>
  <c r="O37" i="3"/>
  <c r="P37" i="3"/>
  <c r="Q37" i="3"/>
  <c r="L38" i="3"/>
  <c r="M38" i="3"/>
  <c r="N38" i="3"/>
  <c r="O38" i="3"/>
  <c r="P38" i="3"/>
  <c r="Q38" i="3"/>
  <c r="L39" i="3"/>
  <c r="M39" i="3"/>
  <c r="N39" i="3"/>
  <c r="O39" i="3"/>
  <c r="P39" i="3"/>
  <c r="Q39" i="3"/>
  <c r="L40" i="3"/>
  <c r="M40" i="3"/>
  <c r="N40" i="3"/>
  <c r="O40" i="3"/>
  <c r="P40" i="3"/>
  <c r="Q40" i="3"/>
  <c r="L41" i="3"/>
  <c r="M41" i="3"/>
  <c r="N41" i="3"/>
  <c r="O41" i="3"/>
  <c r="P41" i="3"/>
  <c r="Q41" i="3"/>
  <c r="L42" i="3"/>
  <c r="M42" i="3"/>
  <c r="N42" i="3"/>
  <c r="O42" i="3"/>
  <c r="P42" i="3"/>
  <c r="Q42" i="3"/>
  <c r="L43" i="3"/>
  <c r="M43" i="3"/>
  <c r="N43" i="3"/>
  <c r="O43" i="3"/>
  <c r="P43" i="3"/>
  <c r="Q43" i="3"/>
  <c r="L44" i="3"/>
  <c r="M44" i="3"/>
  <c r="N44" i="3"/>
  <c r="O44" i="3"/>
  <c r="P44" i="3"/>
  <c r="Q44" i="3"/>
  <c r="L45" i="3"/>
  <c r="M45" i="3"/>
  <c r="N45" i="3"/>
  <c r="O45" i="3"/>
  <c r="P45" i="3"/>
  <c r="Q45" i="3"/>
  <c r="L46" i="3"/>
  <c r="M46" i="3"/>
  <c r="N46" i="3"/>
  <c r="O46" i="3"/>
  <c r="P46" i="3"/>
  <c r="Q46" i="3"/>
  <c r="L47" i="3"/>
  <c r="M47" i="3"/>
  <c r="N47" i="3"/>
  <c r="O47" i="3"/>
  <c r="P47" i="3"/>
  <c r="Q47" i="3"/>
  <c r="L48" i="3"/>
  <c r="M48" i="3"/>
  <c r="N48" i="3"/>
  <c r="O48" i="3"/>
  <c r="P48" i="3"/>
  <c r="Q48" i="3"/>
  <c r="L49" i="3"/>
  <c r="M49" i="3"/>
  <c r="N49" i="3"/>
  <c r="O49" i="3"/>
  <c r="P49" i="3"/>
  <c r="Q49" i="3"/>
  <c r="L50" i="3"/>
  <c r="M50" i="3"/>
  <c r="N50" i="3"/>
  <c r="O50" i="3"/>
  <c r="P50" i="3"/>
  <c r="Q50" i="3"/>
  <c r="L51" i="3"/>
  <c r="M51" i="3"/>
  <c r="N51" i="3"/>
  <c r="O51" i="3"/>
  <c r="P51" i="3"/>
  <c r="Q51" i="3"/>
  <c r="L52" i="3"/>
  <c r="M52" i="3"/>
  <c r="N52" i="3"/>
  <c r="O52" i="3"/>
  <c r="P52" i="3"/>
  <c r="Q52" i="3"/>
  <c r="L53" i="3"/>
  <c r="M53" i="3"/>
  <c r="N53" i="3"/>
  <c r="O53" i="3"/>
  <c r="P53" i="3"/>
  <c r="Q53" i="3"/>
  <c r="L54" i="3"/>
  <c r="M54" i="3"/>
  <c r="N54" i="3"/>
  <c r="O54" i="3"/>
  <c r="P54" i="3"/>
  <c r="Q54" i="3"/>
  <c r="L55" i="3"/>
  <c r="M55" i="3"/>
  <c r="N55" i="3"/>
  <c r="O55" i="3"/>
  <c r="P55" i="3"/>
  <c r="Q55" i="3"/>
  <c r="L56" i="3"/>
  <c r="M56" i="3"/>
  <c r="N56" i="3"/>
  <c r="O56" i="3"/>
  <c r="P56" i="3"/>
  <c r="Q56" i="3"/>
  <c r="L57" i="3"/>
  <c r="M57" i="3"/>
  <c r="N57" i="3"/>
  <c r="O57" i="3"/>
  <c r="P57" i="3"/>
  <c r="Q57" i="3"/>
  <c r="L58" i="3"/>
  <c r="M58" i="3"/>
  <c r="N58" i="3"/>
  <c r="O58" i="3"/>
  <c r="P58" i="3"/>
  <c r="Q58" i="3"/>
  <c r="L59" i="3"/>
  <c r="M59" i="3"/>
  <c r="N59" i="3"/>
  <c r="O59" i="3"/>
  <c r="P59" i="3"/>
  <c r="Q59" i="3"/>
  <c r="L60" i="3"/>
  <c r="M60" i="3"/>
  <c r="N60" i="3"/>
  <c r="O60" i="3"/>
  <c r="P60" i="3"/>
  <c r="Q60" i="3"/>
  <c r="L61" i="3"/>
  <c r="M61" i="3"/>
  <c r="N61" i="3"/>
  <c r="O61" i="3"/>
  <c r="P61" i="3"/>
  <c r="Q61" i="3"/>
  <c r="L62" i="3"/>
  <c r="M62" i="3"/>
  <c r="N62" i="3"/>
  <c r="O62" i="3"/>
  <c r="P62" i="3"/>
  <c r="Q62" i="3"/>
  <c r="L63" i="3"/>
  <c r="M63" i="3"/>
  <c r="N63" i="3"/>
  <c r="O63" i="3"/>
  <c r="P63" i="3"/>
  <c r="Q63" i="3"/>
  <c r="L64" i="3"/>
  <c r="M64" i="3"/>
  <c r="N64" i="3"/>
  <c r="O64" i="3"/>
  <c r="P64" i="3"/>
  <c r="Q64" i="3"/>
  <c r="L65" i="3"/>
  <c r="M65" i="3"/>
  <c r="N65" i="3"/>
  <c r="O65" i="3"/>
  <c r="P65" i="3"/>
  <c r="Q65" i="3"/>
  <c r="L66" i="3"/>
  <c r="M66" i="3"/>
  <c r="N66" i="3"/>
  <c r="O66" i="3"/>
  <c r="P66" i="3"/>
  <c r="Q66" i="3"/>
  <c r="L67" i="3"/>
  <c r="M67" i="3"/>
  <c r="N67" i="3"/>
  <c r="O67" i="3"/>
  <c r="P67" i="3"/>
  <c r="Q67" i="3"/>
  <c r="L68" i="3"/>
  <c r="M68" i="3"/>
  <c r="N68" i="3"/>
  <c r="O68" i="3"/>
  <c r="P68" i="3"/>
  <c r="Q68" i="3"/>
  <c r="L69" i="3"/>
  <c r="M69" i="3"/>
  <c r="N69" i="3"/>
  <c r="O69" i="3"/>
  <c r="P69" i="3"/>
  <c r="Q69" i="3"/>
  <c r="L70" i="3"/>
  <c r="M70" i="3"/>
  <c r="N70" i="3"/>
  <c r="O70" i="3"/>
  <c r="P70" i="3"/>
  <c r="Q70" i="3"/>
  <c r="L71" i="3"/>
  <c r="M71" i="3"/>
  <c r="N71" i="3"/>
  <c r="O71" i="3"/>
  <c r="P71" i="3"/>
  <c r="Q71" i="3"/>
  <c r="L72" i="3"/>
  <c r="M72" i="3"/>
  <c r="N72" i="3"/>
  <c r="O72" i="3"/>
  <c r="P72" i="3"/>
  <c r="Q72" i="3"/>
  <c r="L73" i="3"/>
  <c r="M73" i="3"/>
  <c r="N73" i="3"/>
  <c r="O73" i="3"/>
  <c r="P73" i="3"/>
  <c r="Q73" i="3"/>
  <c r="L74" i="3"/>
  <c r="M74" i="3"/>
  <c r="N74" i="3"/>
  <c r="O74" i="3"/>
  <c r="P74" i="3"/>
  <c r="Q74" i="3"/>
  <c r="L75" i="3"/>
  <c r="M75" i="3"/>
  <c r="N75" i="3"/>
  <c r="O75" i="3"/>
  <c r="P75" i="3"/>
  <c r="Q75" i="3"/>
  <c r="L76" i="3"/>
  <c r="M76" i="3"/>
  <c r="N76" i="3"/>
  <c r="O76" i="3"/>
  <c r="P76" i="3"/>
  <c r="Q76" i="3"/>
  <c r="L77" i="3"/>
  <c r="M77" i="3"/>
  <c r="N77" i="3"/>
  <c r="O77" i="3"/>
  <c r="P77" i="3"/>
  <c r="Q77" i="3"/>
  <c r="L78" i="3"/>
  <c r="M78" i="3"/>
  <c r="N78" i="3"/>
  <c r="O78" i="3"/>
  <c r="P78" i="3"/>
  <c r="Q78" i="3"/>
  <c r="L79" i="3"/>
  <c r="M79" i="3"/>
  <c r="N79" i="3"/>
  <c r="O79" i="3"/>
  <c r="P79" i="3"/>
  <c r="Q79" i="3"/>
  <c r="L80" i="3"/>
  <c r="M80" i="3"/>
  <c r="N80" i="3"/>
  <c r="O80" i="3"/>
  <c r="P80" i="3"/>
  <c r="Q80" i="3"/>
  <c r="L81" i="3"/>
  <c r="M81" i="3"/>
  <c r="N81" i="3"/>
  <c r="O81" i="3"/>
  <c r="P81" i="3"/>
  <c r="Q81" i="3"/>
  <c r="L82" i="3"/>
  <c r="M82" i="3"/>
  <c r="N82" i="3"/>
  <c r="O82" i="3"/>
  <c r="P82" i="3"/>
  <c r="Q82" i="3"/>
  <c r="L83" i="3"/>
  <c r="M83" i="3"/>
  <c r="N83" i="3"/>
  <c r="O83" i="3"/>
  <c r="P83" i="3"/>
  <c r="Q83" i="3"/>
  <c r="L84" i="3"/>
  <c r="M84" i="3"/>
  <c r="N84" i="3"/>
  <c r="O84" i="3"/>
  <c r="P84" i="3"/>
  <c r="Q84" i="3"/>
  <c r="L85" i="3"/>
  <c r="M85" i="3"/>
  <c r="N85" i="3"/>
  <c r="O85" i="3"/>
  <c r="P85" i="3"/>
  <c r="Q85" i="3"/>
  <c r="L86" i="3"/>
  <c r="M86" i="3"/>
  <c r="N86" i="3"/>
  <c r="O86" i="3"/>
  <c r="P86" i="3"/>
  <c r="Q86" i="3"/>
  <c r="L87" i="3"/>
  <c r="M87" i="3"/>
  <c r="N87" i="3"/>
  <c r="O87" i="3"/>
  <c r="P87" i="3"/>
  <c r="Q87" i="3"/>
  <c r="L88" i="3"/>
  <c r="M88" i="3"/>
  <c r="N88" i="3"/>
  <c r="O88" i="3"/>
  <c r="P88" i="3"/>
  <c r="Q88" i="3"/>
  <c r="L89" i="3"/>
  <c r="M89" i="3"/>
  <c r="N89" i="3"/>
  <c r="O89" i="3"/>
  <c r="P89" i="3"/>
  <c r="Q89" i="3"/>
  <c r="L90" i="3"/>
  <c r="M90" i="3"/>
  <c r="N90" i="3"/>
  <c r="O90" i="3"/>
  <c r="P90" i="3"/>
  <c r="Q90" i="3"/>
  <c r="L91" i="3"/>
  <c r="M91" i="3"/>
  <c r="N91" i="3"/>
  <c r="O91" i="3"/>
  <c r="P91" i="3"/>
  <c r="Q91" i="3"/>
  <c r="L92" i="3"/>
  <c r="M92" i="3"/>
  <c r="N92" i="3"/>
  <c r="O92" i="3"/>
  <c r="P92" i="3"/>
  <c r="Q92" i="3"/>
  <c r="L93" i="3"/>
  <c r="M93" i="3"/>
  <c r="N93" i="3"/>
  <c r="O93" i="3"/>
  <c r="P93" i="3"/>
  <c r="Q93" i="3"/>
  <c r="L94" i="3"/>
  <c r="M94" i="3"/>
  <c r="N94" i="3"/>
  <c r="O94" i="3"/>
  <c r="P94" i="3"/>
  <c r="Q94" i="3"/>
  <c r="L95" i="3"/>
  <c r="M95" i="3"/>
  <c r="N95" i="3"/>
  <c r="O95" i="3"/>
  <c r="P95" i="3"/>
  <c r="Q95" i="3"/>
  <c r="L96" i="3"/>
  <c r="M96" i="3"/>
  <c r="N96" i="3"/>
  <c r="O96" i="3"/>
  <c r="P96" i="3"/>
  <c r="Q96" i="3"/>
  <c r="L97" i="3"/>
  <c r="M97" i="3"/>
  <c r="N97" i="3"/>
  <c r="O97" i="3"/>
  <c r="P97" i="3"/>
  <c r="Q97" i="3"/>
  <c r="L98" i="3"/>
  <c r="M98" i="3"/>
  <c r="N98" i="3"/>
  <c r="O98" i="3"/>
  <c r="P98" i="3"/>
  <c r="Q98" i="3"/>
  <c r="L99" i="3"/>
  <c r="M99" i="3"/>
  <c r="N99" i="3"/>
  <c r="O99" i="3"/>
  <c r="P99" i="3"/>
  <c r="Q99" i="3"/>
  <c r="L100" i="3"/>
  <c r="M100" i="3"/>
  <c r="N100" i="3"/>
  <c r="O100" i="3"/>
  <c r="P100" i="3"/>
  <c r="Q100" i="3"/>
  <c r="L101" i="3"/>
  <c r="M101" i="3"/>
  <c r="N101" i="3"/>
  <c r="O101" i="3"/>
  <c r="P101" i="3"/>
  <c r="Q101" i="3"/>
  <c r="L102" i="3"/>
  <c r="M102" i="3"/>
  <c r="N102" i="3"/>
  <c r="O102" i="3"/>
  <c r="P102" i="3"/>
  <c r="Q102" i="3"/>
  <c r="L103" i="3"/>
  <c r="M103" i="3"/>
  <c r="N103" i="3"/>
  <c r="O103" i="3"/>
  <c r="P103" i="3"/>
  <c r="Q103" i="3"/>
  <c r="L104" i="3"/>
  <c r="M104" i="3"/>
  <c r="N104" i="3"/>
  <c r="O104" i="3"/>
  <c r="P104" i="3"/>
  <c r="Q104" i="3"/>
  <c r="L105" i="3"/>
  <c r="M105" i="3"/>
  <c r="N105" i="3"/>
  <c r="O105" i="3"/>
  <c r="P105" i="3"/>
  <c r="Q105" i="3"/>
  <c r="L106" i="3"/>
  <c r="M106" i="3"/>
  <c r="N106" i="3"/>
  <c r="O106" i="3"/>
  <c r="P106" i="3"/>
  <c r="Q106" i="3"/>
  <c r="L107" i="3"/>
  <c r="M107" i="3"/>
  <c r="N107" i="3"/>
  <c r="O107" i="3"/>
  <c r="P107" i="3"/>
  <c r="Q107" i="3"/>
  <c r="L108" i="3"/>
  <c r="M108" i="3"/>
  <c r="N108" i="3"/>
  <c r="O108" i="3"/>
  <c r="P108" i="3"/>
  <c r="Q108" i="3"/>
  <c r="L109" i="3"/>
  <c r="M109" i="3"/>
  <c r="N109" i="3"/>
  <c r="O109" i="3"/>
  <c r="P109" i="3"/>
  <c r="Q109" i="3"/>
  <c r="L110" i="3"/>
  <c r="M110" i="3"/>
  <c r="N110" i="3"/>
  <c r="O110" i="3"/>
  <c r="P110" i="3"/>
  <c r="Q110" i="3"/>
  <c r="L111" i="3"/>
  <c r="M111" i="3"/>
  <c r="N111" i="3"/>
  <c r="O111" i="3"/>
  <c r="P111" i="3"/>
  <c r="Q111" i="3"/>
  <c r="L112" i="3"/>
  <c r="M112" i="3"/>
  <c r="N112" i="3"/>
  <c r="O112" i="3"/>
  <c r="P112" i="3"/>
  <c r="Q112" i="3"/>
  <c r="L113" i="3"/>
  <c r="M113" i="3"/>
  <c r="N113" i="3"/>
  <c r="O113" i="3"/>
  <c r="P113" i="3"/>
  <c r="Q113" i="3"/>
  <c r="L114" i="3"/>
  <c r="M114" i="3"/>
  <c r="N114" i="3"/>
  <c r="O114" i="3"/>
  <c r="P114" i="3"/>
  <c r="Q114" i="3"/>
  <c r="L115" i="3"/>
  <c r="M115" i="3"/>
  <c r="N115" i="3"/>
  <c r="O115" i="3"/>
  <c r="P115" i="3"/>
  <c r="Q115" i="3"/>
  <c r="L116" i="3"/>
  <c r="M116" i="3"/>
  <c r="N116" i="3"/>
  <c r="O116" i="3"/>
  <c r="P116" i="3"/>
  <c r="Q116" i="3"/>
  <c r="L117" i="3"/>
  <c r="M117" i="3"/>
  <c r="N117" i="3"/>
  <c r="O117" i="3"/>
  <c r="P117" i="3"/>
  <c r="Q117" i="3"/>
  <c r="L118" i="3"/>
  <c r="M118" i="3"/>
  <c r="N118" i="3"/>
  <c r="O118" i="3"/>
  <c r="P118" i="3"/>
  <c r="Q118" i="3"/>
  <c r="L119" i="3"/>
  <c r="M119" i="3"/>
  <c r="N119" i="3"/>
  <c r="O119" i="3"/>
  <c r="P119" i="3"/>
  <c r="Q119" i="3"/>
  <c r="L120" i="3"/>
  <c r="M120" i="3"/>
  <c r="N120" i="3"/>
  <c r="O120" i="3"/>
  <c r="P120" i="3"/>
  <c r="Q120" i="3"/>
  <c r="L121" i="3"/>
  <c r="M121" i="3"/>
  <c r="N121" i="3"/>
  <c r="O121" i="3"/>
  <c r="P121" i="3"/>
  <c r="Q121" i="3"/>
  <c r="L122" i="3"/>
  <c r="M122" i="3"/>
  <c r="N122" i="3"/>
  <c r="O122" i="3"/>
  <c r="P122" i="3"/>
  <c r="Q122" i="3"/>
  <c r="L123" i="3"/>
  <c r="M123" i="3"/>
  <c r="N123" i="3"/>
  <c r="O123" i="3"/>
  <c r="P123" i="3"/>
  <c r="Q123" i="3"/>
  <c r="L124" i="3"/>
  <c r="M124" i="3"/>
  <c r="N124" i="3"/>
  <c r="O124" i="3"/>
  <c r="P124" i="3"/>
  <c r="Q124" i="3"/>
  <c r="L125" i="3"/>
  <c r="M125" i="3"/>
  <c r="N125" i="3"/>
  <c r="O125" i="3"/>
  <c r="P125" i="3"/>
  <c r="Q125" i="3"/>
  <c r="L126" i="3"/>
  <c r="M126" i="3"/>
  <c r="N126" i="3"/>
  <c r="O126" i="3"/>
  <c r="P126" i="3"/>
  <c r="Q126" i="3"/>
  <c r="L127" i="3"/>
  <c r="M127" i="3"/>
  <c r="N127" i="3"/>
  <c r="O127" i="3"/>
  <c r="P127" i="3"/>
  <c r="Q127" i="3"/>
  <c r="L128" i="3"/>
  <c r="M128" i="3"/>
  <c r="N128" i="3"/>
  <c r="O128" i="3"/>
  <c r="P128" i="3"/>
  <c r="Q128" i="3"/>
  <c r="L129" i="3"/>
  <c r="M129" i="3"/>
  <c r="N129" i="3"/>
  <c r="O129" i="3"/>
  <c r="P129" i="3"/>
  <c r="Q129" i="3"/>
  <c r="L130" i="3"/>
  <c r="M130" i="3"/>
  <c r="N130" i="3"/>
  <c r="O130" i="3"/>
  <c r="P130" i="3"/>
  <c r="Q130" i="3"/>
  <c r="L131" i="3"/>
  <c r="M131" i="3"/>
  <c r="N131" i="3"/>
  <c r="O131" i="3"/>
  <c r="P131" i="3"/>
  <c r="Q131" i="3"/>
  <c r="L132" i="3"/>
  <c r="M132" i="3"/>
  <c r="N132" i="3"/>
  <c r="O132" i="3"/>
  <c r="P132" i="3"/>
  <c r="Q132" i="3"/>
  <c r="L133" i="3"/>
  <c r="M133" i="3"/>
  <c r="N133" i="3"/>
  <c r="O133" i="3"/>
  <c r="P133" i="3"/>
  <c r="Q133" i="3"/>
  <c r="L134" i="3"/>
  <c r="M134" i="3"/>
  <c r="N134" i="3"/>
  <c r="O134" i="3"/>
  <c r="P134" i="3"/>
  <c r="Q134" i="3"/>
  <c r="L135" i="3"/>
  <c r="M135" i="3"/>
  <c r="N135" i="3"/>
  <c r="O135" i="3"/>
  <c r="P135" i="3"/>
  <c r="Q135" i="3"/>
  <c r="L136" i="3"/>
  <c r="M136" i="3"/>
  <c r="N136" i="3"/>
  <c r="O136" i="3"/>
  <c r="P136" i="3"/>
  <c r="Q136" i="3"/>
  <c r="L137" i="3"/>
  <c r="M137" i="3"/>
  <c r="N137" i="3"/>
  <c r="O137" i="3"/>
  <c r="P137" i="3"/>
  <c r="Q137" i="3"/>
  <c r="L138" i="3"/>
  <c r="M138" i="3"/>
  <c r="N138" i="3"/>
  <c r="O138" i="3"/>
  <c r="P138" i="3"/>
  <c r="Q138" i="3"/>
  <c r="L139" i="3"/>
  <c r="M139" i="3"/>
  <c r="N139" i="3"/>
  <c r="O139" i="3"/>
  <c r="P139" i="3"/>
  <c r="Q139" i="3"/>
  <c r="L140" i="3"/>
  <c r="M140" i="3"/>
  <c r="N140" i="3"/>
  <c r="O140" i="3"/>
  <c r="P140" i="3"/>
  <c r="Q140" i="3"/>
  <c r="L141" i="3"/>
  <c r="M141" i="3"/>
  <c r="N141" i="3"/>
  <c r="O141" i="3"/>
  <c r="P141" i="3"/>
  <c r="Q141" i="3"/>
  <c r="L142" i="3"/>
  <c r="M142" i="3"/>
  <c r="N142" i="3"/>
  <c r="O142" i="3"/>
  <c r="P142" i="3"/>
  <c r="Q142" i="3"/>
  <c r="L143" i="3"/>
  <c r="M143" i="3"/>
  <c r="N143" i="3"/>
  <c r="O143" i="3"/>
  <c r="P143" i="3"/>
  <c r="Q143" i="3"/>
  <c r="L144" i="3"/>
  <c r="M144" i="3"/>
  <c r="N144" i="3"/>
  <c r="O144" i="3"/>
  <c r="P144" i="3"/>
  <c r="Q144" i="3"/>
  <c r="L145" i="3"/>
  <c r="M145" i="3"/>
  <c r="N145" i="3"/>
  <c r="O145" i="3"/>
  <c r="P145" i="3"/>
  <c r="Q145" i="3"/>
  <c r="L146" i="3"/>
  <c r="M146" i="3"/>
  <c r="N146" i="3"/>
  <c r="O146" i="3"/>
  <c r="P146" i="3"/>
  <c r="Q146" i="3"/>
  <c r="L147" i="3"/>
  <c r="M147" i="3"/>
  <c r="N147" i="3"/>
  <c r="O147" i="3"/>
  <c r="P147" i="3"/>
  <c r="Q147" i="3"/>
  <c r="L148" i="3"/>
  <c r="M148" i="3"/>
  <c r="N148" i="3"/>
  <c r="O148" i="3"/>
  <c r="P148" i="3"/>
  <c r="Q148" i="3"/>
  <c r="L149" i="3"/>
  <c r="M149" i="3"/>
  <c r="N149" i="3"/>
  <c r="O149" i="3"/>
  <c r="P149" i="3"/>
  <c r="Q149" i="3"/>
  <c r="L150" i="3"/>
  <c r="M150" i="3"/>
  <c r="N150" i="3"/>
  <c r="O150" i="3"/>
  <c r="P150" i="3"/>
  <c r="Q150" i="3"/>
  <c r="L151" i="3"/>
  <c r="M151" i="3"/>
  <c r="N151" i="3"/>
  <c r="O151" i="3"/>
  <c r="P151" i="3"/>
  <c r="Q151" i="3"/>
  <c r="L152" i="3"/>
  <c r="M152" i="3"/>
  <c r="N152" i="3"/>
  <c r="O152" i="3"/>
  <c r="P152" i="3"/>
  <c r="Q152" i="3"/>
  <c r="L153" i="3"/>
  <c r="M153" i="3"/>
  <c r="N153" i="3"/>
  <c r="O153" i="3"/>
  <c r="P153" i="3"/>
  <c r="Q153" i="3"/>
  <c r="L154" i="3"/>
  <c r="M154" i="3"/>
  <c r="N154" i="3"/>
  <c r="O154" i="3"/>
  <c r="P154" i="3"/>
  <c r="Q154" i="3"/>
  <c r="L155" i="3"/>
  <c r="M155" i="3"/>
  <c r="N155" i="3"/>
  <c r="O155" i="3"/>
  <c r="P155" i="3"/>
  <c r="Q155" i="3"/>
  <c r="L156" i="3"/>
  <c r="M156" i="3"/>
  <c r="N156" i="3"/>
  <c r="O156" i="3"/>
  <c r="P156" i="3"/>
  <c r="Q156" i="3"/>
  <c r="L157" i="3"/>
  <c r="M157" i="3"/>
  <c r="N157" i="3"/>
  <c r="O157" i="3"/>
  <c r="P157" i="3"/>
  <c r="Q157" i="3"/>
  <c r="L158" i="3"/>
  <c r="M158" i="3"/>
  <c r="N158" i="3"/>
  <c r="O158" i="3"/>
  <c r="P158" i="3"/>
  <c r="Q158" i="3"/>
  <c r="L159" i="3"/>
  <c r="M159" i="3"/>
  <c r="N159" i="3"/>
  <c r="O159" i="3"/>
  <c r="P159" i="3"/>
  <c r="Q159" i="3"/>
  <c r="L160" i="3"/>
  <c r="M160" i="3"/>
  <c r="N160" i="3"/>
  <c r="O160" i="3"/>
  <c r="P160" i="3"/>
  <c r="Q160" i="3"/>
  <c r="L161" i="3"/>
  <c r="M161" i="3"/>
  <c r="N161" i="3"/>
  <c r="O161" i="3"/>
  <c r="P161" i="3"/>
  <c r="Q161" i="3"/>
  <c r="L162" i="3"/>
  <c r="M162" i="3"/>
  <c r="N162" i="3"/>
  <c r="O162" i="3"/>
  <c r="P162" i="3"/>
  <c r="Q162" i="3"/>
  <c r="L163" i="3"/>
  <c r="M163" i="3"/>
  <c r="N163" i="3"/>
  <c r="O163" i="3"/>
  <c r="P163" i="3"/>
  <c r="Q163" i="3"/>
  <c r="L164" i="3"/>
  <c r="M164" i="3"/>
  <c r="N164" i="3"/>
  <c r="O164" i="3"/>
  <c r="P164" i="3"/>
  <c r="Q164" i="3"/>
  <c r="L165" i="3"/>
  <c r="M165" i="3"/>
  <c r="N165" i="3"/>
  <c r="O165" i="3"/>
  <c r="P165" i="3"/>
  <c r="Q165" i="3"/>
  <c r="L166" i="3"/>
  <c r="M166" i="3"/>
  <c r="N166" i="3"/>
  <c r="O166" i="3"/>
  <c r="P166" i="3"/>
  <c r="Q166" i="3"/>
  <c r="L167" i="3"/>
  <c r="M167" i="3"/>
  <c r="N167" i="3"/>
  <c r="O167" i="3"/>
  <c r="P167" i="3"/>
  <c r="Q167" i="3"/>
  <c r="L168" i="3"/>
  <c r="M168" i="3"/>
  <c r="N168" i="3"/>
  <c r="O168" i="3"/>
  <c r="P168" i="3"/>
  <c r="Q168" i="3"/>
  <c r="L169" i="3"/>
  <c r="M169" i="3"/>
  <c r="N169" i="3"/>
  <c r="O169" i="3"/>
  <c r="P169" i="3"/>
  <c r="Q169" i="3"/>
  <c r="L170" i="3"/>
  <c r="M170" i="3"/>
  <c r="N170" i="3"/>
  <c r="O170" i="3"/>
  <c r="P170" i="3"/>
  <c r="Q170" i="3"/>
  <c r="L171" i="3"/>
  <c r="M171" i="3"/>
  <c r="N171" i="3"/>
  <c r="O171" i="3"/>
  <c r="P171" i="3"/>
  <c r="Q171" i="3"/>
  <c r="L172" i="3"/>
  <c r="M172" i="3"/>
  <c r="N172" i="3"/>
  <c r="O172" i="3"/>
  <c r="P172" i="3"/>
  <c r="Q172" i="3"/>
  <c r="L173" i="3"/>
  <c r="M173" i="3"/>
  <c r="N173" i="3"/>
  <c r="O173" i="3"/>
  <c r="P173" i="3"/>
  <c r="Q173" i="3"/>
  <c r="L174" i="3"/>
  <c r="M174" i="3"/>
  <c r="N174" i="3"/>
  <c r="O174" i="3"/>
  <c r="P174" i="3"/>
  <c r="Q174" i="3"/>
  <c r="L175" i="3"/>
  <c r="M175" i="3"/>
  <c r="N175" i="3"/>
  <c r="O175" i="3"/>
  <c r="P175" i="3"/>
  <c r="Q175" i="3"/>
  <c r="L176" i="3"/>
  <c r="M176" i="3"/>
  <c r="N176" i="3"/>
  <c r="O176" i="3"/>
  <c r="P176" i="3"/>
  <c r="Q176" i="3"/>
  <c r="L177" i="3"/>
  <c r="M177" i="3"/>
  <c r="N177" i="3"/>
  <c r="O177" i="3"/>
  <c r="P177" i="3"/>
  <c r="Q177" i="3"/>
  <c r="L178" i="3"/>
  <c r="M178" i="3"/>
  <c r="N178" i="3"/>
  <c r="O178" i="3"/>
  <c r="P178" i="3"/>
  <c r="Q178" i="3"/>
  <c r="L179" i="3"/>
  <c r="M179" i="3"/>
  <c r="N179" i="3"/>
  <c r="O179" i="3"/>
  <c r="P179" i="3"/>
  <c r="Q179" i="3"/>
  <c r="L180" i="3"/>
  <c r="M180" i="3"/>
  <c r="N180" i="3"/>
  <c r="O180" i="3"/>
  <c r="P180" i="3"/>
  <c r="Q180" i="3"/>
  <c r="L181" i="3"/>
  <c r="M181" i="3"/>
  <c r="N181" i="3"/>
  <c r="O181" i="3"/>
  <c r="P181" i="3"/>
  <c r="Q181" i="3"/>
  <c r="L182" i="3"/>
  <c r="M182" i="3"/>
  <c r="N182" i="3"/>
  <c r="O182" i="3"/>
  <c r="P182" i="3"/>
  <c r="Q182" i="3"/>
  <c r="L183" i="3"/>
  <c r="M183" i="3"/>
  <c r="N183" i="3"/>
  <c r="O183" i="3"/>
  <c r="P183" i="3"/>
  <c r="Q183" i="3"/>
  <c r="L184" i="3"/>
  <c r="M184" i="3"/>
  <c r="N184" i="3"/>
  <c r="O184" i="3"/>
  <c r="P184" i="3"/>
  <c r="Q184" i="3"/>
  <c r="L185" i="3"/>
  <c r="M185" i="3"/>
  <c r="N185" i="3"/>
  <c r="O185" i="3"/>
  <c r="P185" i="3"/>
  <c r="Q185" i="3"/>
  <c r="L186" i="3"/>
  <c r="M186" i="3"/>
  <c r="N186" i="3"/>
  <c r="O186" i="3"/>
  <c r="P186" i="3"/>
  <c r="Q186" i="3"/>
  <c r="L187" i="3"/>
  <c r="M187" i="3"/>
  <c r="N187" i="3"/>
  <c r="O187" i="3"/>
  <c r="P187" i="3"/>
  <c r="Q187" i="3"/>
  <c r="L188" i="3"/>
  <c r="M188" i="3"/>
  <c r="N188" i="3"/>
  <c r="O188" i="3"/>
  <c r="P188" i="3"/>
  <c r="Q188" i="3"/>
  <c r="L189" i="3"/>
  <c r="M189" i="3"/>
  <c r="N189" i="3"/>
  <c r="O189" i="3"/>
  <c r="P189" i="3"/>
  <c r="Q189" i="3"/>
  <c r="L190" i="3"/>
  <c r="M190" i="3"/>
  <c r="N190" i="3"/>
  <c r="O190" i="3"/>
  <c r="P190" i="3"/>
  <c r="Q190" i="3"/>
  <c r="L191" i="3"/>
  <c r="M191" i="3"/>
  <c r="N191" i="3"/>
  <c r="O191" i="3"/>
  <c r="P191" i="3"/>
  <c r="Q191" i="3"/>
  <c r="L192" i="3"/>
  <c r="M192" i="3"/>
  <c r="N192" i="3"/>
  <c r="O192" i="3"/>
  <c r="P192" i="3"/>
  <c r="Q192" i="3"/>
  <c r="L193" i="3"/>
  <c r="M193" i="3"/>
  <c r="N193" i="3"/>
  <c r="O193" i="3"/>
  <c r="P193" i="3"/>
  <c r="Q193" i="3"/>
  <c r="L194" i="3"/>
  <c r="M194" i="3"/>
  <c r="N194" i="3"/>
  <c r="O194" i="3"/>
  <c r="P194" i="3"/>
  <c r="Q194" i="3"/>
  <c r="L195" i="3"/>
  <c r="M195" i="3"/>
  <c r="N195" i="3"/>
  <c r="O195" i="3"/>
  <c r="P195" i="3"/>
  <c r="Q195" i="3"/>
  <c r="L196" i="3"/>
  <c r="M196" i="3"/>
  <c r="N196" i="3"/>
  <c r="O196" i="3"/>
  <c r="P196" i="3"/>
  <c r="Q196" i="3"/>
  <c r="L197" i="3"/>
  <c r="M197" i="3"/>
  <c r="N197" i="3"/>
  <c r="O197" i="3"/>
  <c r="P197" i="3"/>
  <c r="Q197" i="3"/>
  <c r="L198" i="3"/>
  <c r="M198" i="3"/>
  <c r="N198" i="3"/>
  <c r="O198" i="3"/>
  <c r="P198" i="3"/>
  <c r="Q198" i="3"/>
  <c r="L6" i="3"/>
  <c r="O6" i="3"/>
  <c r="Q6" i="3"/>
  <c r="P6" i="3"/>
  <c r="P3" i="3"/>
  <c r="O3" i="3"/>
  <c r="O195" i="1"/>
  <c r="O196" i="1"/>
  <c r="Q195" i="1"/>
  <c r="R195" i="1"/>
  <c r="S195" i="1"/>
  <c r="T195" i="1"/>
  <c r="P204" i="1"/>
  <c r="O204" i="1"/>
  <c r="H4" i="6"/>
  <c r="D4" i="6"/>
  <c r="K4" i="6"/>
  <c r="H5" i="6"/>
  <c r="D5" i="6"/>
  <c r="K5" i="6"/>
  <c r="H6" i="6"/>
  <c r="D6" i="6"/>
  <c r="K6" i="6"/>
  <c r="H7" i="6"/>
  <c r="D7" i="6"/>
  <c r="K7" i="6"/>
  <c r="H8" i="6"/>
  <c r="D8" i="6"/>
  <c r="K8" i="6"/>
  <c r="H9" i="6"/>
  <c r="D9" i="6"/>
  <c r="K9" i="6"/>
  <c r="H10" i="6"/>
  <c r="D10" i="6"/>
  <c r="K10" i="6"/>
  <c r="H11" i="6"/>
  <c r="D11" i="6"/>
  <c r="K11" i="6"/>
  <c r="H12" i="6"/>
  <c r="D12" i="6"/>
  <c r="K12" i="6"/>
  <c r="H13" i="6"/>
  <c r="D13" i="6"/>
  <c r="K13" i="6"/>
  <c r="H14" i="6"/>
  <c r="D14" i="6"/>
  <c r="K14" i="6"/>
  <c r="H15" i="6"/>
  <c r="D15" i="6"/>
  <c r="K15" i="6"/>
  <c r="H16" i="6"/>
  <c r="D16" i="6"/>
  <c r="K16" i="6"/>
  <c r="H17" i="6"/>
  <c r="D17" i="6"/>
  <c r="K17" i="6"/>
  <c r="H18" i="6"/>
  <c r="D18" i="6"/>
  <c r="K18" i="6"/>
  <c r="H19" i="6"/>
  <c r="D19" i="6"/>
  <c r="K19" i="6"/>
  <c r="H20" i="6"/>
  <c r="D20" i="6"/>
  <c r="K20" i="6"/>
  <c r="H21" i="6"/>
  <c r="D21" i="6"/>
  <c r="K21" i="6"/>
  <c r="H22" i="6"/>
  <c r="D22" i="6"/>
  <c r="K22" i="6"/>
  <c r="H23" i="6"/>
  <c r="D23" i="6"/>
  <c r="K23" i="6"/>
  <c r="H24" i="6"/>
  <c r="D24" i="6"/>
  <c r="K24" i="6"/>
  <c r="H25" i="6"/>
  <c r="D25" i="6"/>
  <c r="K25" i="6"/>
  <c r="H26" i="6"/>
  <c r="D26" i="6"/>
  <c r="K26" i="6"/>
  <c r="H27" i="6"/>
  <c r="D27" i="6"/>
  <c r="K27" i="6"/>
  <c r="H28" i="6"/>
  <c r="D28" i="6"/>
  <c r="K28" i="6"/>
  <c r="H29" i="6"/>
  <c r="D29" i="6"/>
  <c r="K29" i="6"/>
  <c r="H30" i="6"/>
  <c r="D30" i="6"/>
  <c r="K30" i="6"/>
  <c r="H31" i="6"/>
  <c r="D31" i="6"/>
  <c r="K31" i="6"/>
  <c r="H32" i="6"/>
  <c r="D32" i="6"/>
  <c r="K32" i="6"/>
  <c r="H33" i="6"/>
  <c r="D33" i="6"/>
  <c r="K33" i="6"/>
  <c r="H34" i="6"/>
  <c r="D34" i="6"/>
  <c r="K34" i="6"/>
  <c r="H35" i="6"/>
  <c r="D35" i="6"/>
  <c r="K35" i="6"/>
  <c r="H36" i="6"/>
  <c r="D36" i="6"/>
  <c r="K36" i="6"/>
  <c r="H37" i="6"/>
  <c r="D37" i="6"/>
  <c r="K37" i="6"/>
  <c r="H38" i="6"/>
  <c r="D38" i="6"/>
  <c r="K38" i="6"/>
  <c r="H39" i="6"/>
  <c r="D39" i="6"/>
  <c r="K39" i="6"/>
  <c r="H40" i="6"/>
  <c r="D40" i="6"/>
  <c r="K40" i="6"/>
  <c r="H41" i="6"/>
  <c r="D41" i="6"/>
  <c r="K41" i="6"/>
  <c r="H42" i="6"/>
  <c r="D42" i="6"/>
  <c r="K42" i="6"/>
  <c r="H43" i="6"/>
  <c r="D43" i="6"/>
  <c r="K43" i="6"/>
  <c r="H44" i="6"/>
  <c r="D44" i="6"/>
  <c r="K44" i="6"/>
  <c r="H45" i="6"/>
  <c r="D45" i="6"/>
  <c r="K45" i="6"/>
  <c r="H46" i="6"/>
  <c r="D46" i="6"/>
  <c r="K46" i="6"/>
  <c r="H47" i="6"/>
  <c r="D47" i="6"/>
  <c r="K47" i="6"/>
  <c r="H48" i="6"/>
  <c r="D48" i="6"/>
  <c r="K48" i="6"/>
  <c r="H49" i="6"/>
  <c r="D49" i="6"/>
  <c r="K49" i="6"/>
  <c r="H50" i="6"/>
  <c r="D50" i="6"/>
  <c r="K50" i="6"/>
  <c r="H51" i="6"/>
  <c r="D51" i="6"/>
  <c r="K51" i="6"/>
  <c r="H52" i="6"/>
  <c r="D52" i="6"/>
  <c r="K52" i="6"/>
  <c r="H53" i="6"/>
  <c r="D53" i="6"/>
  <c r="K53" i="6"/>
  <c r="H54" i="6"/>
  <c r="D54" i="6"/>
  <c r="K54" i="6"/>
  <c r="H55" i="6"/>
  <c r="D55" i="6"/>
  <c r="K55" i="6"/>
  <c r="H56" i="6"/>
  <c r="D56" i="6"/>
  <c r="K56" i="6"/>
  <c r="H57" i="6"/>
  <c r="D57" i="6"/>
  <c r="K57" i="6"/>
  <c r="H58" i="6"/>
  <c r="D58" i="6"/>
  <c r="K58" i="6"/>
  <c r="H59" i="6"/>
  <c r="D59" i="6"/>
  <c r="K59" i="6"/>
  <c r="H60" i="6"/>
  <c r="D60" i="6"/>
  <c r="K60" i="6"/>
  <c r="H61" i="6"/>
  <c r="D61" i="6"/>
  <c r="K61" i="6"/>
  <c r="H62" i="6"/>
  <c r="D62" i="6"/>
  <c r="K62" i="6"/>
  <c r="H63" i="6"/>
  <c r="D63" i="6"/>
  <c r="K63" i="6"/>
  <c r="H64" i="6"/>
  <c r="D64" i="6"/>
  <c r="K64" i="6"/>
  <c r="H65" i="6"/>
  <c r="D65" i="6"/>
  <c r="K65" i="6"/>
  <c r="H66" i="6"/>
  <c r="D66" i="6"/>
  <c r="K66" i="6"/>
  <c r="H67" i="6"/>
  <c r="D67" i="6"/>
  <c r="K67" i="6"/>
  <c r="H68" i="6"/>
  <c r="D68" i="6"/>
  <c r="K68" i="6"/>
  <c r="H69" i="6"/>
  <c r="D69" i="6"/>
  <c r="K69" i="6"/>
  <c r="H70" i="6"/>
  <c r="D70" i="6"/>
  <c r="K70" i="6"/>
  <c r="H71" i="6"/>
  <c r="D71" i="6"/>
  <c r="K71" i="6"/>
  <c r="H72" i="6"/>
  <c r="D72" i="6"/>
  <c r="K72" i="6"/>
  <c r="H73" i="6"/>
  <c r="D73" i="6"/>
  <c r="K73" i="6"/>
  <c r="H74" i="6"/>
  <c r="D74" i="6"/>
  <c r="K74" i="6"/>
  <c r="H75" i="6"/>
  <c r="D75" i="6"/>
  <c r="K75" i="6"/>
  <c r="H76" i="6"/>
  <c r="D76" i="6"/>
  <c r="K76" i="6"/>
  <c r="H77" i="6"/>
  <c r="D77" i="6"/>
  <c r="K77" i="6"/>
  <c r="H78" i="6"/>
  <c r="D78" i="6"/>
  <c r="K78" i="6"/>
  <c r="H79" i="6"/>
  <c r="D79" i="6"/>
  <c r="K79" i="6"/>
  <c r="H80" i="6"/>
  <c r="D80" i="6"/>
  <c r="K80" i="6"/>
  <c r="H81" i="6"/>
  <c r="D81" i="6"/>
  <c r="K81" i="6"/>
  <c r="H82" i="6"/>
  <c r="D82" i="6"/>
  <c r="K82" i="6"/>
  <c r="H83" i="6"/>
  <c r="D83" i="6"/>
  <c r="K83" i="6"/>
  <c r="H84" i="6"/>
  <c r="D84" i="6"/>
  <c r="K84" i="6"/>
  <c r="H85" i="6"/>
  <c r="D85" i="6"/>
  <c r="K85" i="6"/>
  <c r="H86" i="6"/>
  <c r="D86" i="6"/>
  <c r="K86" i="6"/>
  <c r="H87" i="6"/>
  <c r="D87" i="6"/>
  <c r="K87" i="6"/>
  <c r="H88" i="6"/>
  <c r="D88" i="6"/>
  <c r="K88" i="6"/>
  <c r="H89" i="6"/>
  <c r="D89" i="6"/>
  <c r="K89" i="6"/>
  <c r="H90" i="6"/>
  <c r="D90" i="6"/>
  <c r="K90" i="6"/>
  <c r="H91" i="6"/>
  <c r="D91" i="6"/>
  <c r="K91" i="6"/>
  <c r="H92" i="6"/>
  <c r="D92" i="6"/>
  <c r="K92" i="6"/>
  <c r="H93" i="6"/>
  <c r="D93" i="6"/>
  <c r="K93" i="6"/>
  <c r="H94" i="6"/>
  <c r="D94" i="6"/>
  <c r="K94" i="6"/>
  <c r="H95" i="6"/>
  <c r="D95" i="6"/>
  <c r="K95" i="6"/>
  <c r="H96" i="6"/>
  <c r="D96" i="6"/>
  <c r="K96" i="6"/>
  <c r="H97" i="6"/>
  <c r="D97" i="6"/>
  <c r="K97" i="6"/>
  <c r="H98" i="6"/>
  <c r="D98" i="6"/>
  <c r="K98" i="6"/>
  <c r="H99" i="6"/>
  <c r="D99" i="6"/>
  <c r="K99" i="6"/>
  <c r="H100" i="6"/>
  <c r="D100" i="6"/>
  <c r="K100" i="6"/>
  <c r="H101" i="6"/>
  <c r="D101" i="6"/>
  <c r="K101" i="6"/>
  <c r="H102" i="6"/>
  <c r="D102" i="6"/>
  <c r="K102" i="6"/>
  <c r="H103" i="6"/>
  <c r="D103" i="6"/>
  <c r="K103" i="6"/>
  <c r="H104" i="6"/>
  <c r="D104" i="6"/>
  <c r="K104" i="6"/>
  <c r="H105" i="6"/>
  <c r="D105" i="6"/>
  <c r="K105" i="6"/>
  <c r="H106" i="6"/>
  <c r="D106" i="6"/>
  <c r="K106" i="6"/>
  <c r="H107" i="6"/>
  <c r="D107" i="6"/>
  <c r="K107" i="6"/>
  <c r="H108" i="6"/>
  <c r="D108" i="6"/>
  <c r="K108" i="6"/>
  <c r="H109" i="6"/>
  <c r="D109" i="6"/>
  <c r="K109" i="6"/>
  <c r="H110" i="6"/>
  <c r="D110" i="6"/>
  <c r="K110" i="6"/>
  <c r="H111" i="6"/>
  <c r="D111" i="6"/>
  <c r="K111" i="6"/>
  <c r="H112" i="6"/>
  <c r="D112" i="6"/>
  <c r="K112" i="6"/>
  <c r="H113" i="6"/>
  <c r="D113" i="6"/>
  <c r="K113" i="6"/>
  <c r="H114" i="6"/>
  <c r="D114" i="6"/>
  <c r="K114" i="6"/>
  <c r="H115" i="6"/>
  <c r="D115" i="6"/>
  <c r="K115" i="6"/>
  <c r="H116" i="6"/>
  <c r="D116" i="6"/>
  <c r="K116" i="6"/>
  <c r="H117" i="6"/>
  <c r="D117" i="6"/>
  <c r="K117" i="6"/>
  <c r="H118" i="6"/>
  <c r="D118" i="6"/>
  <c r="K118" i="6"/>
  <c r="H119" i="6"/>
  <c r="D119" i="6"/>
  <c r="K119" i="6"/>
  <c r="H120" i="6"/>
  <c r="D120" i="6"/>
  <c r="K120" i="6"/>
  <c r="H121" i="6"/>
  <c r="D121" i="6"/>
  <c r="K121" i="6"/>
  <c r="H122" i="6"/>
  <c r="D122" i="6"/>
  <c r="K122" i="6"/>
  <c r="H123" i="6"/>
  <c r="D123" i="6"/>
  <c r="K123" i="6"/>
  <c r="H124" i="6"/>
  <c r="D124" i="6"/>
  <c r="K124" i="6"/>
  <c r="H125" i="6"/>
  <c r="D125" i="6"/>
  <c r="K125" i="6"/>
  <c r="H126" i="6"/>
  <c r="D126" i="6"/>
  <c r="K126" i="6"/>
  <c r="H127" i="6"/>
  <c r="D127" i="6"/>
  <c r="K127" i="6"/>
  <c r="H128" i="6"/>
  <c r="D128" i="6"/>
  <c r="K128" i="6"/>
  <c r="H129" i="6"/>
  <c r="D129" i="6"/>
  <c r="K129" i="6"/>
  <c r="H130" i="6"/>
  <c r="D130" i="6"/>
  <c r="K130" i="6"/>
  <c r="H131" i="6"/>
  <c r="D131" i="6"/>
  <c r="K131" i="6"/>
  <c r="H132" i="6"/>
  <c r="D132" i="6"/>
  <c r="K132" i="6"/>
  <c r="H133" i="6"/>
  <c r="D133" i="6"/>
  <c r="K133" i="6"/>
  <c r="H134" i="6"/>
  <c r="D134" i="6"/>
  <c r="K134" i="6"/>
  <c r="H135" i="6"/>
  <c r="D135" i="6"/>
  <c r="K135" i="6"/>
  <c r="H136" i="6"/>
  <c r="D136" i="6"/>
  <c r="K136" i="6"/>
  <c r="H137" i="6"/>
  <c r="D137" i="6"/>
  <c r="K137" i="6"/>
  <c r="H138" i="6"/>
  <c r="D138" i="6"/>
  <c r="K138" i="6"/>
  <c r="H139" i="6"/>
  <c r="D139" i="6"/>
  <c r="K139" i="6"/>
  <c r="H140" i="6"/>
  <c r="D140" i="6"/>
  <c r="K140" i="6"/>
  <c r="H141" i="6"/>
  <c r="K141" i="6"/>
  <c r="H142" i="6"/>
  <c r="K142" i="6"/>
  <c r="H143" i="6"/>
  <c r="K143" i="6"/>
  <c r="H144" i="6"/>
  <c r="K144" i="6"/>
  <c r="H145" i="6"/>
  <c r="K145" i="6"/>
  <c r="H146" i="6"/>
  <c r="K146" i="6"/>
  <c r="H147" i="6"/>
  <c r="K147" i="6"/>
  <c r="H148" i="6"/>
  <c r="K148" i="6"/>
  <c r="H149" i="6"/>
  <c r="K149" i="6"/>
  <c r="H150" i="6"/>
  <c r="K150" i="6"/>
  <c r="H151" i="6"/>
  <c r="K151" i="6"/>
  <c r="H152" i="6"/>
  <c r="K152" i="6"/>
  <c r="H153" i="6"/>
  <c r="K153" i="6"/>
  <c r="H154" i="6"/>
  <c r="K154" i="6"/>
  <c r="H155" i="6"/>
  <c r="K155" i="6"/>
  <c r="H156" i="6"/>
  <c r="K156" i="6"/>
  <c r="H157" i="6"/>
  <c r="K157" i="6"/>
  <c r="H158" i="6"/>
  <c r="K158" i="6"/>
  <c r="H159" i="6"/>
  <c r="K159" i="6"/>
  <c r="H160" i="6"/>
  <c r="K160" i="6"/>
  <c r="H161" i="6"/>
  <c r="K161" i="6"/>
  <c r="H162" i="6"/>
  <c r="K162" i="6"/>
  <c r="H163" i="6"/>
  <c r="K163" i="6"/>
  <c r="H164" i="6"/>
  <c r="K164" i="6"/>
  <c r="H165" i="6"/>
  <c r="K165" i="6"/>
  <c r="H166" i="6"/>
  <c r="K166" i="6"/>
  <c r="H167" i="6"/>
  <c r="K167" i="6"/>
  <c r="H168" i="6"/>
  <c r="K168" i="6"/>
  <c r="H169" i="6"/>
  <c r="K169" i="6"/>
  <c r="H170" i="6"/>
  <c r="K170" i="6"/>
  <c r="H171" i="6"/>
  <c r="K171" i="6"/>
  <c r="H172" i="6"/>
  <c r="K172" i="6"/>
  <c r="H173" i="6"/>
  <c r="K173" i="6"/>
  <c r="H174" i="6"/>
  <c r="K174" i="6"/>
  <c r="H175" i="6"/>
  <c r="K175" i="6"/>
  <c r="H176" i="6"/>
  <c r="K176" i="6"/>
  <c r="H177" i="6"/>
  <c r="K177" i="6"/>
  <c r="H178" i="6"/>
  <c r="K178" i="6"/>
  <c r="H179" i="6"/>
  <c r="K179" i="6"/>
  <c r="H180" i="6"/>
  <c r="K180" i="6"/>
  <c r="H181" i="6"/>
  <c r="K181" i="6"/>
  <c r="H182" i="6"/>
  <c r="K182" i="6"/>
  <c r="H183" i="6"/>
  <c r="K183" i="6"/>
  <c r="H184" i="6"/>
  <c r="K184" i="6"/>
  <c r="H185" i="6"/>
  <c r="K185" i="6"/>
  <c r="H186" i="6"/>
  <c r="K186" i="6"/>
  <c r="H187" i="6"/>
  <c r="K187" i="6"/>
  <c r="H188" i="6"/>
  <c r="K188" i="6"/>
  <c r="H189" i="6"/>
  <c r="K189" i="6"/>
  <c r="H190" i="6"/>
  <c r="K190" i="6"/>
  <c r="H191" i="6"/>
  <c r="D191" i="6"/>
  <c r="K191" i="6"/>
  <c r="H192" i="6"/>
  <c r="D192" i="6"/>
  <c r="K192" i="6"/>
  <c r="H193" i="6"/>
  <c r="D193" i="6"/>
  <c r="K193" i="6"/>
  <c r="H194" i="6"/>
  <c r="D194" i="6"/>
  <c r="K194" i="6"/>
  <c r="Y195" i="1"/>
  <c r="Z195" i="1"/>
  <c r="AA195" i="1"/>
  <c r="D195" i="6"/>
  <c r="H195" i="6"/>
  <c r="K195" i="6"/>
  <c r="H3" i="6"/>
  <c r="N200" i="1"/>
  <c r="O200" i="1"/>
  <c r="R200" i="1"/>
  <c r="S200" i="1"/>
  <c r="T200" i="1"/>
  <c r="X200" i="1"/>
  <c r="W200" i="1"/>
  <c r="V200" i="1"/>
  <c r="U200" i="1"/>
  <c r="X198" i="1"/>
  <c r="W198" i="1"/>
  <c r="V198" i="1"/>
  <c r="U198" i="1"/>
  <c r="U4" i="1"/>
  <c r="V4" i="1"/>
  <c r="W4" i="1"/>
  <c r="X4" i="1"/>
  <c r="U5" i="1"/>
  <c r="V5" i="1"/>
  <c r="W5" i="1"/>
  <c r="X5" i="1"/>
  <c r="U6" i="1"/>
  <c r="V6" i="1"/>
  <c r="W6" i="1"/>
  <c r="X6" i="1"/>
  <c r="U7" i="1"/>
  <c r="V7" i="1"/>
  <c r="W7" i="1"/>
  <c r="X7" i="1"/>
  <c r="U8" i="1"/>
  <c r="V8" i="1"/>
  <c r="W8" i="1"/>
  <c r="X8" i="1"/>
  <c r="U9" i="1"/>
  <c r="V9" i="1"/>
  <c r="W9" i="1"/>
  <c r="X9" i="1"/>
  <c r="U10" i="1"/>
  <c r="V10" i="1"/>
  <c r="W10" i="1"/>
  <c r="X10" i="1"/>
  <c r="U11" i="1"/>
  <c r="V11" i="1"/>
  <c r="W11" i="1"/>
  <c r="X11" i="1"/>
  <c r="U12" i="1"/>
  <c r="V12" i="1"/>
  <c r="W12" i="1"/>
  <c r="X12" i="1"/>
  <c r="U13" i="1"/>
  <c r="V13" i="1"/>
  <c r="W13" i="1"/>
  <c r="X13" i="1"/>
  <c r="U14" i="1"/>
  <c r="V14" i="1"/>
  <c r="W14" i="1"/>
  <c r="X14" i="1"/>
  <c r="U15" i="1"/>
  <c r="V15" i="1"/>
  <c r="W15" i="1"/>
  <c r="X15" i="1"/>
  <c r="U16" i="1"/>
  <c r="V16" i="1"/>
  <c r="W16" i="1"/>
  <c r="X16" i="1"/>
  <c r="U17" i="1"/>
  <c r="V17" i="1"/>
  <c r="W17" i="1"/>
  <c r="X17" i="1"/>
  <c r="U18" i="1"/>
  <c r="V18" i="1"/>
  <c r="W18" i="1"/>
  <c r="X18" i="1"/>
  <c r="U19" i="1"/>
  <c r="V19" i="1"/>
  <c r="W19" i="1"/>
  <c r="X19" i="1"/>
  <c r="U20" i="1"/>
  <c r="V20" i="1"/>
  <c r="W20" i="1"/>
  <c r="X20" i="1"/>
  <c r="U21" i="1"/>
  <c r="V21" i="1"/>
  <c r="W21" i="1"/>
  <c r="X21" i="1"/>
  <c r="U22" i="1"/>
  <c r="V22" i="1"/>
  <c r="W22" i="1"/>
  <c r="X22" i="1"/>
  <c r="U23" i="1"/>
  <c r="V23" i="1"/>
  <c r="W23" i="1"/>
  <c r="X23" i="1"/>
  <c r="U24" i="1"/>
  <c r="V24" i="1"/>
  <c r="W24" i="1"/>
  <c r="X24" i="1"/>
  <c r="U25" i="1"/>
  <c r="V25" i="1"/>
  <c r="W25" i="1"/>
  <c r="X25" i="1"/>
  <c r="U26" i="1"/>
  <c r="V26" i="1"/>
  <c r="W26" i="1"/>
  <c r="X26" i="1"/>
  <c r="U27" i="1"/>
  <c r="V27" i="1"/>
  <c r="W27" i="1"/>
  <c r="X27" i="1"/>
  <c r="U28" i="1"/>
  <c r="V28" i="1"/>
  <c r="W28" i="1"/>
  <c r="X28" i="1"/>
  <c r="U29" i="1"/>
  <c r="V29" i="1"/>
  <c r="W29" i="1"/>
  <c r="X29" i="1"/>
  <c r="U30" i="1"/>
  <c r="V30" i="1"/>
  <c r="W30" i="1"/>
  <c r="X30" i="1"/>
  <c r="U31" i="1"/>
  <c r="V31" i="1"/>
  <c r="W31" i="1"/>
  <c r="X31" i="1"/>
  <c r="U32" i="1"/>
  <c r="V32" i="1"/>
  <c r="W32" i="1"/>
  <c r="X32" i="1"/>
  <c r="U33" i="1"/>
  <c r="V33" i="1"/>
  <c r="W33" i="1"/>
  <c r="X33" i="1"/>
  <c r="U34" i="1"/>
  <c r="V34" i="1"/>
  <c r="W34" i="1"/>
  <c r="X34" i="1"/>
  <c r="U35" i="1"/>
  <c r="V35" i="1"/>
  <c r="W35" i="1"/>
  <c r="X35" i="1"/>
  <c r="U36" i="1"/>
  <c r="V36" i="1"/>
  <c r="W36" i="1"/>
  <c r="X36" i="1"/>
  <c r="U37" i="1"/>
  <c r="V37" i="1"/>
  <c r="W37" i="1"/>
  <c r="X37" i="1"/>
  <c r="U38" i="1"/>
  <c r="V38" i="1"/>
  <c r="W38" i="1"/>
  <c r="X38" i="1"/>
  <c r="U39" i="1"/>
  <c r="V39" i="1"/>
  <c r="W39" i="1"/>
  <c r="X39" i="1"/>
  <c r="U40" i="1"/>
  <c r="V40" i="1"/>
  <c r="W40" i="1"/>
  <c r="X40" i="1"/>
  <c r="U41" i="1"/>
  <c r="V41" i="1"/>
  <c r="W41" i="1"/>
  <c r="X41" i="1"/>
  <c r="U42" i="1"/>
  <c r="V42" i="1"/>
  <c r="W42" i="1"/>
  <c r="X42" i="1"/>
  <c r="U43" i="1"/>
  <c r="V43" i="1"/>
  <c r="W43" i="1"/>
  <c r="X43" i="1"/>
  <c r="U44" i="1"/>
  <c r="V44" i="1"/>
  <c r="W44" i="1"/>
  <c r="X44" i="1"/>
  <c r="U45" i="1"/>
  <c r="V45" i="1"/>
  <c r="W45" i="1"/>
  <c r="X45" i="1"/>
  <c r="U46" i="1"/>
  <c r="V46" i="1"/>
  <c r="W46" i="1"/>
  <c r="X46" i="1"/>
  <c r="U47" i="1"/>
  <c r="V47" i="1"/>
  <c r="W47" i="1"/>
  <c r="X47" i="1"/>
  <c r="U48" i="1"/>
  <c r="V48" i="1"/>
  <c r="W48" i="1"/>
  <c r="X48" i="1"/>
  <c r="U49" i="1"/>
  <c r="V49" i="1"/>
  <c r="W49" i="1"/>
  <c r="X49" i="1"/>
  <c r="U50" i="1"/>
  <c r="V50" i="1"/>
  <c r="W50" i="1"/>
  <c r="X50" i="1"/>
  <c r="U51" i="1"/>
  <c r="V51" i="1"/>
  <c r="W51" i="1"/>
  <c r="X51" i="1"/>
  <c r="U52" i="1"/>
  <c r="V52" i="1"/>
  <c r="W52" i="1"/>
  <c r="X52" i="1"/>
  <c r="U53" i="1"/>
  <c r="V53" i="1"/>
  <c r="W53" i="1"/>
  <c r="X53" i="1"/>
  <c r="U54" i="1"/>
  <c r="V54" i="1"/>
  <c r="W54" i="1"/>
  <c r="X54" i="1"/>
  <c r="U55" i="1"/>
  <c r="V55" i="1"/>
  <c r="W55" i="1"/>
  <c r="X55" i="1"/>
  <c r="U56" i="1"/>
  <c r="V56" i="1"/>
  <c r="W56" i="1"/>
  <c r="X56" i="1"/>
  <c r="U57" i="1"/>
  <c r="V57" i="1"/>
  <c r="W57" i="1"/>
  <c r="X57" i="1"/>
  <c r="U58" i="1"/>
  <c r="V58" i="1"/>
  <c r="W58" i="1"/>
  <c r="X58" i="1"/>
  <c r="U59" i="1"/>
  <c r="V59" i="1"/>
  <c r="W59" i="1"/>
  <c r="X59" i="1"/>
  <c r="U60" i="1"/>
  <c r="V60" i="1"/>
  <c r="W60" i="1"/>
  <c r="X60" i="1"/>
  <c r="U61" i="1"/>
  <c r="V61" i="1"/>
  <c r="W61" i="1"/>
  <c r="X61" i="1"/>
  <c r="U62" i="1"/>
  <c r="V62" i="1"/>
  <c r="W62" i="1"/>
  <c r="X62" i="1"/>
  <c r="U63" i="1"/>
  <c r="V63" i="1"/>
  <c r="W63" i="1"/>
  <c r="X63" i="1"/>
  <c r="U64" i="1"/>
  <c r="V64" i="1"/>
  <c r="W64" i="1"/>
  <c r="X64" i="1"/>
  <c r="U65" i="1"/>
  <c r="V65" i="1"/>
  <c r="W65" i="1"/>
  <c r="X65" i="1"/>
  <c r="U66" i="1"/>
  <c r="V66" i="1"/>
  <c r="W66" i="1"/>
  <c r="X66" i="1"/>
  <c r="U67" i="1"/>
  <c r="V67" i="1"/>
  <c r="W67" i="1"/>
  <c r="X67" i="1"/>
  <c r="U68" i="1"/>
  <c r="V68" i="1"/>
  <c r="W68" i="1"/>
  <c r="X68" i="1"/>
  <c r="U69" i="1"/>
  <c r="V69" i="1"/>
  <c r="W69" i="1"/>
  <c r="X69" i="1"/>
  <c r="U70" i="1"/>
  <c r="V70" i="1"/>
  <c r="W70" i="1"/>
  <c r="X70" i="1"/>
  <c r="U71" i="1"/>
  <c r="V71" i="1"/>
  <c r="W71" i="1"/>
  <c r="X71" i="1"/>
  <c r="U72" i="1"/>
  <c r="V72" i="1"/>
  <c r="W72" i="1"/>
  <c r="X72" i="1"/>
  <c r="U73" i="1"/>
  <c r="V73" i="1"/>
  <c r="W73" i="1"/>
  <c r="X73" i="1"/>
  <c r="U74" i="1"/>
  <c r="V74" i="1"/>
  <c r="W74" i="1"/>
  <c r="X74" i="1"/>
  <c r="U75" i="1"/>
  <c r="V75" i="1"/>
  <c r="W75" i="1"/>
  <c r="X75" i="1"/>
  <c r="U76" i="1"/>
  <c r="V76" i="1"/>
  <c r="W76" i="1"/>
  <c r="X76" i="1"/>
  <c r="U77" i="1"/>
  <c r="V77" i="1"/>
  <c r="W77" i="1"/>
  <c r="X77" i="1"/>
  <c r="U78" i="1"/>
  <c r="V78" i="1"/>
  <c r="W78" i="1"/>
  <c r="X78" i="1"/>
  <c r="U79" i="1"/>
  <c r="V79" i="1"/>
  <c r="W79" i="1"/>
  <c r="X79" i="1"/>
  <c r="U80" i="1"/>
  <c r="V80" i="1"/>
  <c r="W80" i="1"/>
  <c r="X80" i="1"/>
  <c r="U81" i="1"/>
  <c r="V81" i="1"/>
  <c r="W81" i="1"/>
  <c r="X81" i="1"/>
  <c r="U82" i="1"/>
  <c r="V82" i="1"/>
  <c r="W82" i="1"/>
  <c r="X82" i="1"/>
  <c r="U83" i="1"/>
  <c r="V83" i="1"/>
  <c r="W83" i="1"/>
  <c r="X83" i="1"/>
  <c r="U84" i="1"/>
  <c r="V84" i="1"/>
  <c r="W84" i="1"/>
  <c r="X84" i="1"/>
  <c r="U85" i="1"/>
  <c r="V85" i="1"/>
  <c r="W85" i="1"/>
  <c r="X85" i="1"/>
  <c r="U86" i="1"/>
  <c r="V86" i="1"/>
  <c r="W86" i="1"/>
  <c r="X86" i="1"/>
  <c r="U87" i="1"/>
  <c r="V87" i="1"/>
  <c r="W87" i="1"/>
  <c r="X87" i="1"/>
  <c r="U88" i="1"/>
  <c r="V88" i="1"/>
  <c r="W88" i="1"/>
  <c r="X88" i="1"/>
  <c r="U89" i="1"/>
  <c r="V89" i="1"/>
  <c r="W89" i="1"/>
  <c r="X89" i="1"/>
  <c r="U90" i="1"/>
  <c r="V90" i="1"/>
  <c r="W90" i="1"/>
  <c r="X90" i="1"/>
  <c r="U91" i="1"/>
  <c r="V91" i="1"/>
  <c r="W91" i="1"/>
  <c r="X91" i="1"/>
  <c r="U92" i="1"/>
  <c r="V92" i="1"/>
  <c r="W92" i="1"/>
  <c r="X92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U97" i="1"/>
  <c r="V97" i="1"/>
  <c r="W97" i="1"/>
  <c r="X97" i="1"/>
  <c r="U98" i="1"/>
  <c r="V98" i="1"/>
  <c r="W98" i="1"/>
  <c r="X98" i="1"/>
  <c r="U99" i="1"/>
  <c r="V99" i="1"/>
  <c r="W99" i="1"/>
  <c r="X99" i="1"/>
  <c r="U100" i="1"/>
  <c r="V100" i="1"/>
  <c r="W100" i="1"/>
  <c r="X100" i="1"/>
  <c r="U101" i="1"/>
  <c r="V101" i="1"/>
  <c r="W101" i="1"/>
  <c r="X101" i="1"/>
  <c r="U102" i="1"/>
  <c r="V102" i="1"/>
  <c r="W102" i="1"/>
  <c r="X102" i="1"/>
  <c r="U103" i="1"/>
  <c r="V103" i="1"/>
  <c r="W103" i="1"/>
  <c r="X103" i="1"/>
  <c r="U104" i="1"/>
  <c r="V104" i="1"/>
  <c r="W104" i="1"/>
  <c r="X104" i="1"/>
  <c r="U105" i="1"/>
  <c r="V105" i="1"/>
  <c r="W105" i="1"/>
  <c r="X105" i="1"/>
  <c r="U106" i="1"/>
  <c r="V106" i="1"/>
  <c r="W106" i="1"/>
  <c r="X106" i="1"/>
  <c r="U107" i="1"/>
  <c r="V107" i="1"/>
  <c r="W107" i="1"/>
  <c r="X107" i="1"/>
  <c r="U108" i="1"/>
  <c r="V108" i="1"/>
  <c r="W108" i="1"/>
  <c r="X108" i="1"/>
  <c r="U109" i="1"/>
  <c r="V109" i="1"/>
  <c r="W109" i="1"/>
  <c r="X109" i="1"/>
  <c r="U110" i="1"/>
  <c r="V110" i="1"/>
  <c r="W110" i="1"/>
  <c r="X110" i="1"/>
  <c r="U111" i="1"/>
  <c r="V111" i="1"/>
  <c r="W111" i="1"/>
  <c r="X111" i="1"/>
  <c r="U112" i="1"/>
  <c r="V112" i="1"/>
  <c r="W112" i="1"/>
  <c r="X112" i="1"/>
  <c r="U113" i="1"/>
  <c r="V113" i="1"/>
  <c r="W113" i="1"/>
  <c r="X113" i="1"/>
  <c r="U114" i="1"/>
  <c r="V114" i="1"/>
  <c r="W114" i="1"/>
  <c r="X114" i="1"/>
  <c r="U115" i="1"/>
  <c r="V115" i="1"/>
  <c r="W115" i="1"/>
  <c r="X115" i="1"/>
  <c r="U116" i="1"/>
  <c r="V116" i="1"/>
  <c r="W116" i="1"/>
  <c r="X116" i="1"/>
  <c r="U117" i="1"/>
  <c r="V117" i="1"/>
  <c r="W117" i="1"/>
  <c r="X117" i="1"/>
  <c r="U118" i="1"/>
  <c r="V118" i="1"/>
  <c r="W118" i="1"/>
  <c r="X118" i="1"/>
  <c r="U119" i="1"/>
  <c r="V119" i="1"/>
  <c r="W119" i="1"/>
  <c r="X119" i="1"/>
  <c r="U120" i="1"/>
  <c r="V120" i="1"/>
  <c r="W120" i="1"/>
  <c r="X120" i="1"/>
  <c r="U121" i="1"/>
  <c r="V121" i="1"/>
  <c r="W121" i="1"/>
  <c r="X121" i="1"/>
  <c r="U122" i="1"/>
  <c r="V122" i="1"/>
  <c r="W122" i="1"/>
  <c r="X122" i="1"/>
  <c r="U123" i="1"/>
  <c r="V123" i="1"/>
  <c r="W123" i="1"/>
  <c r="X123" i="1"/>
  <c r="U124" i="1"/>
  <c r="V124" i="1"/>
  <c r="W124" i="1"/>
  <c r="X124" i="1"/>
  <c r="U125" i="1"/>
  <c r="V125" i="1"/>
  <c r="W125" i="1"/>
  <c r="X125" i="1"/>
  <c r="U126" i="1"/>
  <c r="V126" i="1"/>
  <c r="W126" i="1"/>
  <c r="X126" i="1"/>
  <c r="U127" i="1"/>
  <c r="V127" i="1"/>
  <c r="W127" i="1"/>
  <c r="X127" i="1"/>
  <c r="U128" i="1"/>
  <c r="V128" i="1"/>
  <c r="W128" i="1"/>
  <c r="X128" i="1"/>
  <c r="U129" i="1"/>
  <c r="V129" i="1"/>
  <c r="W129" i="1"/>
  <c r="X129" i="1"/>
  <c r="U130" i="1"/>
  <c r="V130" i="1"/>
  <c r="W130" i="1"/>
  <c r="X130" i="1"/>
  <c r="U131" i="1"/>
  <c r="V131" i="1"/>
  <c r="W131" i="1"/>
  <c r="X131" i="1"/>
  <c r="U132" i="1"/>
  <c r="V132" i="1"/>
  <c r="W132" i="1"/>
  <c r="X132" i="1"/>
  <c r="U133" i="1"/>
  <c r="V133" i="1"/>
  <c r="W133" i="1"/>
  <c r="X133" i="1"/>
  <c r="U134" i="1"/>
  <c r="V134" i="1"/>
  <c r="W134" i="1"/>
  <c r="X134" i="1"/>
  <c r="U135" i="1"/>
  <c r="V135" i="1"/>
  <c r="W135" i="1"/>
  <c r="X135" i="1"/>
  <c r="U136" i="1"/>
  <c r="V136" i="1"/>
  <c r="W136" i="1"/>
  <c r="X136" i="1"/>
  <c r="U137" i="1"/>
  <c r="V137" i="1"/>
  <c r="W137" i="1"/>
  <c r="X137" i="1"/>
  <c r="U138" i="1"/>
  <c r="V138" i="1"/>
  <c r="W138" i="1"/>
  <c r="X138" i="1"/>
  <c r="U139" i="1"/>
  <c r="V139" i="1"/>
  <c r="W139" i="1"/>
  <c r="X139" i="1"/>
  <c r="U140" i="1"/>
  <c r="V140" i="1"/>
  <c r="W140" i="1"/>
  <c r="X140" i="1"/>
  <c r="U141" i="1"/>
  <c r="V141" i="1"/>
  <c r="W141" i="1"/>
  <c r="X141" i="1"/>
  <c r="U142" i="1"/>
  <c r="V142" i="1"/>
  <c r="W142" i="1"/>
  <c r="X142" i="1"/>
  <c r="U143" i="1"/>
  <c r="V143" i="1"/>
  <c r="W143" i="1"/>
  <c r="X143" i="1"/>
  <c r="U144" i="1"/>
  <c r="V144" i="1"/>
  <c r="W144" i="1"/>
  <c r="X144" i="1"/>
  <c r="U145" i="1"/>
  <c r="V145" i="1"/>
  <c r="W145" i="1"/>
  <c r="X145" i="1"/>
  <c r="U146" i="1"/>
  <c r="V146" i="1"/>
  <c r="W146" i="1"/>
  <c r="X146" i="1"/>
  <c r="U147" i="1"/>
  <c r="V147" i="1"/>
  <c r="W147" i="1"/>
  <c r="X147" i="1"/>
  <c r="U148" i="1"/>
  <c r="V148" i="1"/>
  <c r="W148" i="1"/>
  <c r="X148" i="1"/>
  <c r="U149" i="1"/>
  <c r="V149" i="1"/>
  <c r="W149" i="1"/>
  <c r="X149" i="1"/>
  <c r="U150" i="1"/>
  <c r="V150" i="1"/>
  <c r="W150" i="1"/>
  <c r="X150" i="1"/>
  <c r="U151" i="1"/>
  <c r="V151" i="1"/>
  <c r="W151" i="1"/>
  <c r="X151" i="1"/>
  <c r="U152" i="1"/>
  <c r="V152" i="1"/>
  <c r="W152" i="1"/>
  <c r="X152" i="1"/>
  <c r="U153" i="1"/>
  <c r="V153" i="1"/>
  <c r="W153" i="1"/>
  <c r="X153" i="1"/>
  <c r="U154" i="1"/>
  <c r="V154" i="1"/>
  <c r="W154" i="1"/>
  <c r="X154" i="1"/>
  <c r="U155" i="1"/>
  <c r="V155" i="1"/>
  <c r="W155" i="1"/>
  <c r="X155" i="1"/>
  <c r="U156" i="1"/>
  <c r="V156" i="1"/>
  <c r="W156" i="1"/>
  <c r="X156" i="1"/>
  <c r="U157" i="1"/>
  <c r="V157" i="1"/>
  <c r="W157" i="1"/>
  <c r="X157" i="1"/>
  <c r="U158" i="1"/>
  <c r="V158" i="1"/>
  <c r="W158" i="1"/>
  <c r="X158" i="1"/>
  <c r="U159" i="1"/>
  <c r="V159" i="1"/>
  <c r="W159" i="1"/>
  <c r="X159" i="1"/>
  <c r="U160" i="1"/>
  <c r="V160" i="1"/>
  <c r="W160" i="1"/>
  <c r="X160" i="1"/>
  <c r="U161" i="1"/>
  <c r="V161" i="1"/>
  <c r="W161" i="1"/>
  <c r="X161" i="1"/>
  <c r="U162" i="1"/>
  <c r="V162" i="1"/>
  <c r="W162" i="1"/>
  <c r="X162" i="1"/>
  <c r="U163" i="1"/>
  <c r="V163" i="1"/>
  <c r="W163" i="1"/>
  <c r="X163" i="1"/>
  <c r="U164" i="1"/>
  <c r="V164" i="1"/>
  <c r="W164" i="1"/>
  <c r="X164" i="1"/>
  <c r="U165" i="1"/>
  <c r="V165" i="1"/>
  <c r="W165" i="1"/>
  <c r="X165" i="1"/>
  <c r="U166" i="1"/>
  <c r="V166" i="1"/>
  <c r="W166" i="1"/>
  <c r="X166" i="1"/>
  <c r="U167" i="1"/>
  <c r="V167" i="1"/>
  <c r="W167" i="1"/>
  <c r="X167" i="1"/>
  <c r="U168" i="1"/>
  <c r="V168" i="1"/>
  <c r="W168" i="1"/>
  <c r="X168" i="1"/>
  <c r="U169" i="1"/>
  <c r="V169" i="1"/>
  <c r="W169" i="1"/>
  <c r="X169" i="1"/>
  <c r="U170" i="1"/>
  <c r="V170" i="1"/>
  <c r="W170" i="1"/>
  <c r="X170" i="1"/>
  <c r="U171" i="1"/>
  <c r="V171" i="1"/>
  <c r="W171" i="1"/>
  <c r="X171" i="1"/>
  <c r="U172" i="1"/>
  <c r="V172" i="1"/>
  <c r="W172" i="1"/>
  <c r="X172" i="1"/>
  <c r="U173" i="1"/>
  <c r="V173" i="1"/>
  <c r="W173" i="1"/>
  <c r="X173" i="1"/>
  <c r="U174" i="1"/>
  <c r="V174" i="1"/>
  <c r="W174" i="1"/>
  <c r="X174" i="1"/>
  <c r="U175" i="1"/>
  <c r="V175" i="1"/>
  <c r="W175" i="1"/>
  <c r="X175" i="1"/>
  <c r="U176" i="1"/>
  <c r="V176" i="1"/>
  <c r="W176" i="1"/>
  <c r="X176" i="1"/>
  <c r="U177" i="1"/>
  <c r="V177" i="1"/>
  <c r="W177" i="1"/>
  <c r="X177" i="1"/>
  <c r="U178" i="1"/>
  <c r="V178" i="1"/>
  <c r="W178" i="1"/>
  <c r="X178" i="1"/>
  <c r="U179" i="1"/>
  <c r="V179" i="1"/>
  <c r="W179" i="1"/>
  <c r="X179" i="1"/>
  <c r="U180" i="1"/>
  <c r="V180" i="1"/>
  <c r="W180" i="1"/>
  <c r="X180" i="1"/>
  <c r="U181" i="1"/>
  <c r="V181" i="1"/>
  <c r="W181" i="1"/>
  <c r="X181" i="1"/>
  <c r="U182" i="1"/>
  <c r="V182" i="1"/>
  <c r="W182" i="1"/>
  <c r="X182" i="1"/>
  <c r="U183" i="1"/>
  <c r="V183" i="1"/>
  <c r="W183" i="1"/>
  <c r="X183" i="1"/>
  <c r="U184" i="1"/>
  <c r="V184" i="1"/>
  <c r="W184" i="1"/>
  <c r="X184" i="1"/>
  <c r="U185" i="1"/>
  <c r="V185" i="1"/>
  <c r="W185" i="1"/>
  <c r="X185" i="1"/>
  <c r="U186" i="1"/>
  <c r="V186" i="1"/>
  <c r="W186" i="1"/>
  <c r="X186" i="1"/>
  <c r="U187" i="1"/>
  <c r="V187" i="1"/>
  <c r="W187" i="1"/>
  <c r="X187" i="1"/>
  <c r="U188" i="1"/>
  <c r="V188" i="1"/>
  <c r="W188" i="1"/>
  <c r="X188" i="1"/>
  <c r="U189" i="1"/>
  <c r="V189" i="1"/>
  <c r="W189" i="1"/>
  <c r="X189" i="1"/>
  <c r="U190" i="1"/>
  <c r="V190" i="1"/>
  <c r="W190" i="1"/>
  <c r="X190" i="1"/>
  <c r="U191" i="1"/>
  <c r="V191" i="1"/>
  <c r="W191" i="1"/>
  <c r="X191" i="1"/>
  <c r="U192" i="1"/>
  <c r="V192" i="1"/>
  <c r="W192" i="1"/>
  <c r="X192" i="1"/>
  <c r="U193" i="1"/>
  <c r="V193" i="1"/>
  <c r="W193" i="1"/>
  <c r="X193" i="1"/>
  <c r="U194" i="1"/>
  <c r="V194" i="1"/>
  <c r="W194" i="1"/>
  <c r="X194" i="1"/>
  <c r="U195" i="1"/>
  <c r="V195" i="1"/>
  <c r="W195" i="1"/>
  <c r="X195" i="1"/>
  <c r="X3" i="1"/>
  <c r="W3" i="1"/>
  <c r="V3" i="1"/>
  <c r="U3" i="1"/>
  <c r="N196" i="1"/>
  <c r="N195" i="1"/>
  <c r="N201" i="1"/>
  <c r="O3" i="1"/>
  <c r="Q3" i="1"/>
  <c r="N3" i="1"/>
  <c r="R3" i="1"/>
  <c r="S3" i="1"/>
  <c r="Y3" i="1"/>
  <c r="N6" i="3"/>
  <c r="M6" i="3"/>
  <c r="M3" i="3"/>
  <c r="L3" i="3"/>
  <c r="O201" i="1"/>
  <c r="AD6" i="1"/>
  <c r="AD7" i="1"/>
  <c r="K3" i="1"/>
  <c r="P3" i="1"/>
  <c r="K195" i="1"/>
  <c r="P195" i="1"/>
  <c r="T3" i="1"/>
  <c r="AA3" i="1"/>
  <c r="D3" i="6"/>
  <c r="K3" i="6"/>
  <c r="Z3" i="1"/>
  <c r="B2" i="6"/>
  <c r="C2" i="6"/>
  <c r="D2" i="6"/>
  <c r="E2" i="6"/>
  <c r="G3" i="1"/>
  <c r="L3" i="1"/>
  <c r="G195" i="1"/>
  <c r="L195" i="1"/>
  <c r="L200" i="1"/>
  <c r="H3" i="1"/>
  <c r="M3" i="1"/>
  <c r="H195" i="1"/>
  <c r="M195" i="1"/>
  <c r="M200" i="1"/>
  <c r="AB3" i="1"/>
  <c r="E3" i="6"/>
  <c r="O4" i="1"/>
  <c r="Q4" i="1"/>
  <c r="N4" i="1"/>
  <c r="K4" i="1"/>
  <c r="P4" i="1"/>
  <c r="R4" i="1"/>
  <c r="S4" i="1"/>
  <c r="Y4" i="1"/>
  <c r="T4" i="1"/>
  <c r="Z4" i="1"/>
  <c r="AA4" i="1"/>
  <c r="G4" i="1"/>
  <c r="L4" i="1"/>
  <c r="H4" i="1"/>
  <c r="M4" i="1"/>
  <c r="AB4" i="1"/>
  <c r="E4" i="6"/>
  <c r="O5" i="1"/>
  <c r="Q5" i="1"/>
  <c r="N5" i="1"/>
  <c r="K5" i="1"/>
  <c r="P5" i="1"/>
  <c r="R5" i="1"/>
  <c r="S5" i="1"/>
  <c r="Y5" i="1"/>
  <c r="T5" i="1"/>
  <c r="Z5" i="1"/>
  <c r="AA5" i="1"/>
  <c r="G5" i="1"/>
  <c r="L5" i="1"/>
  <c r="H5" i="1"/>
  <c r="M5" i="1"/>
  <c r="AB5" i="1"/>
  <c r="E5" i="6"/>
  <c r="O6" i="1"/>
  <c r="Q6" i="1"/>
  <c r="N6" i="1"/>
  <c r="K6" i="1"/>
  <c r="P6" i="1"/>
  <c r="R6" i="1"/>
  <c r="S6" i="1"/>
  <c r="Y6" i="1"/>
  <c r="T6" i="1"/>
  <c r="Z6" i="1"/>
  <c r="AA6" i="1"/>
  <c r="G6" i="1"/>
  <c r="L6" i="1"/>
  <c r="H6" i="1"/>
  <c r="M6" i="1"/>
  <c r="AB6" i="1"/>
  <c r="E6" i="6"/>
  <c r="O7" i="1"/>
  <c r="Q7" i="1"/>
  <c r="N7" i="1"/>
  <c r="K7" i="1"/>
  <c r="P7" i="1"/>
  <c r="R7" i="1"/>
  <c r="S7" i="1"/>
  <c r="Y7" i="1"/>
  <c r="T7" i="1"/>
  <c r="Z7" i="1"/>
  <c r="AA7" i="1"/>
  <c r="G7" i="1"/>
  <c r="L7" i="1"/>
  <c r="H7" i="1"/>
  <c r="M7" i="1"/>
  <c r="AB7" i="1"/>
  <c r="E7" i="6"/>
  <c r="O8" i="1"/>
  <c r="Q8" i="1"/>
  <c r="N8" i="1"/>
  <c r="K8" i="1"/>
  <c r="P8" i="1"/>
  <c r="R8" i="1"/>
  <c r="S8" i="1"/>
  <c r="Y8" i="1"/>
  <c r="T8" i="1"/>
  <c r="Z8" i="1"/>
  <c r="AA8" i="1"/>
  <c r="G8" i="1"/>
  <c r="L8" i="1"/>
  <c r="H8" i="1"/>
  <c r="M8" i="1"/>
  <c r="AB8" i="1"/>
  <c r="E8" i="6"/>
  <c r="O9" i="1"/>
  <c r="Q9" i="1"/>
  <c r="N9" i="1"/>
  <c r="K9" i="1"/>
  <c r="P9" i="1"/>
  <c r="R9" i="1"/>
  <c r="S9" i="1"/>
  <c r="Y9" i="1"/>
  <c r="T9" i="1"/>
  <c r="Z9" i="1"/>
  <c r="AA9" i="1"/>
  <c r="G9" i="1"/>
  <c r="L9" i="1"/>
  <c r="H9" i="1"/>
  <c r="M9" i="1"/>
  <c r="AB9" i="1"/>
  <c r="E9" i="6"/>
  <c r="O10" i="1"/>
  <c r="Q10" i="1"/>
  <c r="N10" i="1"/>
  <c r="K10" i="1"/>
  <c r="P10" i="1"/>
  <c r="R10" i="1"/>
  <c r="S10" i="1"/>
  <c r="Y10" i="1"/>
  <c r="T10" i="1"/>
  <c r="Z10" i="1"/>
  <c r="AA10" i="1"/>
  <c r="G10" i="1"/>
  <c r="L10" i="1"/>
  <c r="H10" i="1"/>
  <c r="M10" i="1"/>
  <c r="AB10" i="1"/>
  <c r="E10" i="6"/>
  <c r="O11" i="1"/>
  <c r="Q11" i="1"/>
  <c r="N11" i="1"/>
  <c r="K11" i="1"/>
  <c r="P11" i="1"/>
  <c r="R11" i="1"/>
  <c r="S11" i="1"/>
  <c r="Y11" i="1"/>
  <c r="T11" i="1"/>
  <c r="Z11" i="1"/>
  <c r="AA11" i="1"/>
  <c r="G11" i="1"/>
  <c r="L11" i="1"/>
  <c r="H11" i="1"/>
  <c r="M11" i="1"/>
  <c r="AB11" i="1"/>
  <c r="E11" i="6"/>
  <c r="O12" i="1"/>
  <c r="Q12" i="1"/>
  <c r="N12" i="1"/>
  <c r="K12" i="1"/>
  <c r="P12" i="1"/>
  <c r="R12" i="1"/>
  <c r="S12" i="1"/>
  <c r="Y12" i="1"/>
  <c r="T12" i="1"/>
  <c r="Z12" i="1"/>
  <c r="AA12" i="1"/>
  <c r="G12" i="1"/>
  <c r="L12" i="1"/>
  <c r="H12" i="1"/>
  <c r="M12" i="1"/>
  <c r="AB12" i="1"/>
  <c r="E12" i="6"/>
  <c r="O13" i="1"/>
  <c r="Q13" i="1"/>
  <c r="N13" i="1"/>
  <c r="K13" i="1"/>
  <c r="P13" i="1"/>
  <c r="R13" i="1"/>
  <c r="S13" i="1"/>
  <c r="Y13" i="1"/>
  <c r="T13" i="1"/>
  <c r="Z13" i="1"/>
  <c r="AA13" i="1"/>
  <c r="G13" i="1"/>
  <c r="L13" i="1"/>
  <c r="H13" i="1"/>
  <c r="M13" i="1"/>
  <c r="AB13" i="1"/>
  <c r="E13" i="6"/>
  <c r="O14" i="1"/>
  <c r="Q14" i="1"/>
  <c r="N14" i="1"/>
  <c r="K14" i="1"/>
  <c r="P14" i="1"/>
  <c r="R14" i="1"/>
  <c r="S14" i="1"/>
  <c r="Y14" i="1"/>
  <c r="T14" i="1"/>
  <c r="Z14" i="1"/>
  <c r="AA14" i="1"/>
  <c r="G14" i="1"/>
  <c r="L14" i="1"/>
  <c r="H14" i="1"/>
  <c r="M14" i="1"/>
  <c r="AB14" i="1"/>
  <c r="E14" i="6"/>
  <c r="O15" i="1"/>
  <c r="Q15" i="1"/>
  <c r="N15" i="1"/>
  <c r="K15" i="1"/>
  <c r="P15" i="1"/>
  <c r="R15" i="1"/>
  <c r="S15" i="1"/>
  <c r="Y15" i="1"/>
  <c r="T15" i="1"/>
  <c r="Z15" i="1"/>
  <c r="AA15" i="1"/>
  <c r="G15" i="1"/>
  <c r="L15" i="1"/>
  <c r="H15" i="1"/>
  <c r="M15" i="1"/>
  <c r="AB15" i="1"/>
  <c r="E15" i="6"/>
  <c r="O16" i="1"/>
  <c r="Q16" i="1"/>
  <c r="N16" i="1"/>
  <c r="K16" i="1"/>
  <c r="P16" i="1"/>
  <c r="R16" i="1"/>
  <c r="S16" i="1"/>
  <c r="Y16" i="1"/>
  <c r="T16" i="1"/>
  <c r="Z16" i="1"/>
  <c r="AA16" i="1"/>
  <c r="G16" i="1"/>
  <c r="L16" i="1"/>
  <c r="H16" i="1"/>
  <c r="M16" i="1"/>
  <c r="AB16" i="1"/>
  <c r="E16" i="6"/>
  <c r="O17" i="1"/>
  <c r="Q17" i="1"/>
  <c r="N17" i="1"/>
  <c r="K17" i="1"/>
  <c r="P17" i="1"/>
  <c r="R17" i="1"/>
  <c r="S17" i="1"/>
  <c r="Y17" i="1"/>
  <c r="T17" i="1"/>
  <c r="Z17" i="1"/>
  <c r="AA17" i="1"/>
  <c r="G17" i="1"/>
  <c r="L17" i="1"/>
  <c r="H17" i="1"/>
  <c r="M17" i="1"/>
  <c r="AB17" i="1"/>
  <c r="E17" i="6"/>
  <c r="O18" i="1"/>
  <c r="Q18" i="1"/>
  <c r="N18" i="1"/>
  <c r="K18" i="1"/>
  <c r="P18" i="1"/>
  <c r="R18" i="1"/>
  <c r="S18" i="1"/>
  <c r="Y18" i="1"/>
  <c r="T18" i="1"/>
  <c r="Z18" i="1"/>
  <c r="AA18" i="1"/>
  <c r="G18" i="1"/>
  <c r="L18" i="1"/>
  <c r="H18" i="1"/>
  <c r="M18" i="1"/>
  <c r="AB18" i="1"/>
  <c r="E18" i="6"/>
  <c r="O19" i="1"/>
  <c r="Q19" i="1"/>
  <c r="N19" i="1"/>
  <c r="K19" i="1"/>
  <c r="P19" i="1"/>
  <c r="R19" i="1"/>
  <c r="S19" i="1"/>
  <c r="Y19" i="1"/>
  <c r="T19" i="1"/>
  <c r="Z19" i="1"/>
  <c r="AA19" i="1"/>
  <c r="G19" i="1"/>
  <c r="L19" i="1"/>
  <c r="H19" i="1"/>
  <c r="M19" i="1"/>
  <c r="AB19" i="1"/>
  <c r="E19" i="6"/>
  <c r="O20" i="1"/>
  <c r="Q20" i="1"/>
  <c r="N20" i="1"/>
  <c r="K20" i="1"/>
  <c r="P20" i="1"/>
  <c r="R20" i="1"/>
  <c r="S20" i="1"/>
  <c r="Y20" i="1"/>
  <c r="T20" i="1"/>
  <c r="Z20" i="1"/>
  <c r="AA20" i="1"/>
  <c r="G20" i="1"/>
  <c r="L20" i="1"/>
  <c r="H20" i="1"/>
  <c r="M20" i="1"/>
  <c r="AB20" i="1"/>
  <c r="E20" i="6"/>
  <c r="O21" i="1"/>
  <c r="Q21" i="1"/>
  <c r="N21" i="1"/>
  <c r="K21" i="1"/>
  <c r="P21" i="1"/>
  <c r="R21" i="1"/>
  <c r="S21" i="1"/>
  <c r="Y21" i="1"/>
  <c r="T21" i="1"/>
  <c r="Z21" i="1"/>
  <c r="AA21" i="1"/>
  <c r="G21" i="1"/>
  <c r="L21" i="1"/>
  <c r="H21" i="1"/>
  <c r="M21" i="1"/>
  <c r="AB21" i="1"/>
  <c r="E21" i="6"/>
  <c r="O22" i="1"/>
  <c r="Q22" i="1"/>
  <c r="N22" i="1"/>
  <c r="K22" i="1"/>
  <c r="P22" i="1"/>
  <c r="R22" i="1"/>
  <c r="S22" i="1"/>
  <c r="Y22" i="1"/>
  <c r="T22" i="1"/>
  <c r="Z22" i="1"/>
  <c r="AA22" i="1"/>
  <c r="G22" i="1"/>
  <c r="L22" i="1"/>
  <c r="H22" i="1"/>
  <c r="M22" i="1"/>
  <c r="AB22" i="1"/>
  <c r="E22" i="6"/>
  <c r="O23" i="1"/>
  <c r="Q23" i="1"/>
  <c r="N23" i="1"/>
  <c r="K23" i="1"/>
  <c r="P23" i="1"/>
  <c r="R23" i="1"/>
  <c r="S23" i="1"/>
  <c r="Y23" i="1"/>
  <c r="T23" i="1"/>
  <c r="Z23" i="1"/>
  <c r="AA23" i="1"/>
  <c r="G23" i="1"/>
  <c r="L23" i="1"/>
  <c r="H23" i="1"/>
  <c r="M23" i="1"/>
  <c r="AB23" i="1"/>
  <c r="E23" i="6"/>
  <c r="O24" i="1"/>
  <c r="Q24" i="1"/>
  <c r="N24" i="1"/>
  <c r="K24" i="1"/>
  <c r="P24" i="1"/>
  <c r="R24" i="1"/>
  <c r="S24" i="1"/>
  <c r="Y24" i="1"/>
  <c r="T24" i="1"/>
  <c r="Z24" i="1"/>
  <c r="AA24" i="1"/>
  <c r="G24" i="1"/>
  <c r="L24" i="1"/>
  <c r="H24" i="1"/>
  <c r="M24" i="1"/>
  <c r="AB24" i="1"/>
  <c r="E24" i="6"/>
  <c r="O25" i="1"/>
  <c r="Q25" i="1"/>
  <c r="N25" i="1"/>
  <c r="K25" i="1"/>
  <c r="P25" i="1"/>
  <c r="R25" i="1"/>
  <c r="S25" i="1"/>
  <c r="Y25" i="1"/>
  <c r="T25" i="1"/>
  <c r="Z25" i="1"/>
  <c r="AA25" i="1"/>
  <c r="G25" i="1"/>
  <c r="L25" i="1"/>
  <c r="H25" i="1"/>
  <c r="M25" i="1"/>
  <c r="AB25" i="1"/>
  <c r="E25" i="6"/>
  <c r="O26" i="1"/>
  <c r="Q26" i="1"/>
  <c r="N26" i="1"/>
  <c r="K26" i="1"/>
  <c r="P26" i="1"/>
  <c r="R26" i="1"/>
  <c r="S26" i="1"/>
  <c r="Y26" i="1"/>
  <c r="T26" i="1"/>
  <c r="Z26" i="1"/>
  <c r="AA26" i="1"/>
  <c r="G26" i="1"/>
  <c r="L26" i="1"/>
  <c r="H26" i="1"/>
  <c r="M26" i="1"/>
  <c r="AB26" i="1"/>
  <c r="E26" i="6"/>
  <c r="O27" i="1"/>
  <c r="Q27" i="1"/>
  <c r="N27" i="1"/>
  <c r="K27" i="1"/>
  <c r="P27" i="1"/>
  <c r="R27" i="1"/>
  <c r="S27" i="1"/>
  <c r="Y27" i="1"/>
  <c r="T27" i="1"/>
  <c r="Z27" i="1"/>
  <c r="AA27" i="1"/>
  <c r="G27" i="1"/>
  <c r="L27" i="1"/>
  <c r="H27" i="1"/>
  <c r="M27" i="1"/>
  <c r="AB27" i="1"/>
  <c r="E27" i="6"/>
  <c r="O28" i="1"/>
  <c r="Q28" i="1"/>
  <c r="N28" i="1"/>
  <c r="K28" i="1"/>
  <c r="P28" i="1"/>
  <c r="R28" i="1"/>
  <c r="S28" i="1"/>
  <c r="Y28" i="1"/>
  <c r="T28" i="1"/>
  <c r="Z28" i="1"/>
  <c r="AA28" i="1"/>
  <c r="G28" i="1"/>
  <c r="L28" i="1"/>
  <c r="H28" i="1"/>
  <c r="M28" i="1"/>
  <c r="AB28" i="1"/>
  <c r="E28" i="6"/>
  <c r="O29" i="1"/>
  <c r="Q29" i="1"/>
  <c r="N29" i="1"/>
  <c r="K29" i="1"/>
  <c r="P29" i="1"/>
  <c r="R29" i="1"/>
  <c r="S29" i="1"/>
  <c r="Y29" i="1"/>
  <c r="T29" i="1"/>
  <c r="Z29" i="1"/>
  <c r="AA29" i="1"/>
  <c r="G29" i="1"/>
  <c r="L29" i="1"/>
  <c r="H29" i="1"/>
  <c r="M29" i="1"/>
  <c r="AB29" i="1"/>
  <c r="E29" i="6"/>
  <c r="O30" i="1"/>
  <c r="Q30" i="1"/>
  <c r="N30" i="1"/>
  <c r="K30" i="1"/>
  <c r="P30" i="1"/>
  <c r="R30" i="1"/>
  <c r="S30" i="1"/>
  <c r="Y30" i="1"/>
  <c r="T30" i="1"/>
  <c r="Z30" i="1"/>
  <c r="AA30" i="1"/>
  <c r="G30" i="1"/>
  <c r="L30" i="1"/>
  <c r="H30" i="1"/>
  <c r="M30" i="1"/>
  <c r="AB30" i="1"/>
  <c r="E30" i="6"/>
  <c r="O31" i="1"/>
  <c r="Q31" i="1"/>
  <c r="N31" i="1"/>
  <c r="K31" i="1"/>
  <c r="P31" i="1"/>
  <c r="R31" i="1"/>
  <c r="S31" i="1"/>
  <c r="Y31" i="1"/>
  <c r="T31" i="1"/>
  <c r="Z31" i="1"/>
  <c r="AA31" i="1"/>
  <c r="G31" i="1"/>
  <c r="L31" i="1"/>
  <c r="H31" i="1"/>
  <c r="M31" i="1"/>
  <c r="AB31" i="1"/>
  <c r="E31" i="6"/>
  <c r="O32" i="1"/>
  <c r="Q32" i="1"/>
  <c r="N32" i="1"/>
  <c r="K32" i="1"/>
  <c r="P32" i="1"/>
  <c r="R32" i="1"/>
  <c r="S32" i="1"/>
  <c r="Y32" i="1"/>
  <c r="T32" i="1"/>
  <c r="Z32" i="1"/>
  <c r="AA32" i="1"/>
  <c r="G32" i="1"/>
  <c r="L32" i="1"/>
  <c r="H32" i="1"/>
  <c r="M32" i="1"/>
  <c r="AB32" i="1"/>
  <c r="E32" i="6"/>
  <c r="O33" i="1"/>
  <c r="Q33" i="1"/>
  <c r="N33" i="1"/>
  <c r="K33" i="1"/>
  <c r="P33" i="1"/>
  <c r="R33" i="1"/>
  <c r="S33" i="1"/>
  <c r="Y33" i="1"/>
  <c r="T33" i="1"/>
  <c r="Z33" i="1"/>
  <c r="AA33" i="1"/>
  <c r="G33" i="1"/>
  <c r="L33" i="1"/>
  <c r="H33" i="1"/>
  <c r="M33" i="1"/>
  <c r="AB33" i="1"/>
  <c r="E33" i="6"/>
  <c r="O34" i="1"/>
  <c r="Q34" i="1"/>
  <c r="N34" i="1"/>
  <c r="K34" i="1"/>
  <c r="P34" i="1"/>
  <c r="R34" i="1"/>
  <c r="S34" i="1"/>
  <c r="Y34" i="1"/>
  <c r="T34" i="1"/>
  <c r="Z34" i="1"/>
  <c r="AA34" i="1"/>
  <c r="G34" i="1"/>
  <c r="L34" i="1"/>
  <c r="H34" i="1"/>
  <c r="M34" i="1"/>
  <c r="AB34" i="1"/>
  <c r="E34" i="6"/>
  <c r="O35" i="1"/>
  <c r="Q35" i="1"/>
  <c r="N35" i="1"/>
  <c r="K35" i="1"/>
  <c r="P35" i="1"/>
  <c r="R35" i="1"/>
  <c r="S35" i="1"/>
  <c r="Y35" i="1"/>
  <c r="T35" i="1"/>
  <c r="Z35" i="1"/>
  <c r="AA35" i="1"/>
  <c r="G35" i="1"/>
  <c r="L35" i="1"/>
  <c r="H35" i="1"/>
  <c r="M35" i="1"/>
  <c r="AB35" i="1"/>
  <c r="E35" i="6"/>
  <c r="O36" i="1"/>
  <c r="Q36" i="1"/>
  <c r="N36" i="1"/>
  <c r="K36" i="1"/>
  <c r="P36" i="1"/>
  <c r="R36" i="1"/>
  <c r="S36" i="1"/>
  <c r="Y36" i="1"/>
  <c r="T36" i="1"/>
  <c r="Z36" i="1"/>
  <c r="AA36" i="1"/>
  <c r="G36" i="1"/>
  <c r="L36" i="1"/>
  <c r="H36" i="1"/>
  <c r="M36" i="1"/>
  <c r="AB36" i="1"/>
  <c r="E36" i="6"/>
  <c r="O37" i="1"/>
  <c r="Q37" i="1"/>
  <c r="N37" i="1"/>
  <c r="K37" i="1"/>
  <c r="P37" i="1"/>
  <c r="R37" i="1"/>
  <c r="S37" i="1"/>
  <c r="Y37" i="1"/>
  <c r="T37" i="1"/>
  <c r="Z37" i="1"/>
  <c r="AA37" i="1"/>
  <c r="G37" i="1"/>
  <c r="L37" i="1"/>
  <c r="H37" i="1"/>
  <c r="M37" i="1"/>
  <c r="AB37" i="1"/>
  <c r="E37" i="6"/>
  <c r="O38" i="1"/>
  <c r="Q38" i="1"/>
  <c r="N38" i="1"/>
  <c r="K38" i="1"/>
  <c r="P38" i="1"/>
  <c r="R38" i="1"/>
  <c r="S38" i="1"/>
  <c r="Y38" i="1"/>
  <c r="T38" i="1"/>
  <c r="Z38" i="1"/>
  <c r="AA38" i="1"/>
  <c r="G38" i="1"/>
  <c r="L38" i="1"/>
  <c r="H38" i="1"/>
  <c r="M38" i="1"/>
  <c r="AB38" i="1"/>
  <c r="E38" i="6"/>
  <c r="O39" i="1"/>
  <c r="Q39" i="1"/>
  <c r="N39" i="1"/>
  <c r="K39" i="1"/>
  <c r="P39" i="1"/>
  <c r="R39" i="1"/>
  <c r="S39" i="1"/>
  <c r="Y39" i="1"/>
  <c r="T39" i="1"/>
  <c r="Z39" i="1"/>
  <c r="AA39" i="1"/>
  <c r="G39" i="1"/>
  <c r="L39" i="1"/>
  <c r="H39" i="1"/>
  <c r="M39" i="1"/>
  <c r="AB39" i="1"/>
  <c r="E39" i="6"/>
  <c r="O40" i="1"/>
  <c r="Q40" i="1"/>
  <c r="N40" i="1"/>
  <c r="K40" i="1"/>
  <c r="P40" i="1"/>
  <c r="R40" i="1"/>
  <c r="S40" i="1"/>
  <c r="Y40" i="1"/>
  <c r="T40" i="1"/>
  <c r="Z40" i="1"/>
  <c r="AA40" i="1"/>
  <c r="G40" i="1"/>
  <c r="L40" i="1"/>
  <c r="H40" i="1"/>
  <c r="M40" i="1"/>
  <c r="AB40" i="1"/>
  <c r="E40" i="6"/>
  <c r="O41" i="1"/>
  <c r="Q41" i="1"/>
  <c r="N41" i="1"/>
  <c r="K41" i="1"/>
  <c r="P41" i="1"/>
  <c r="R41" i="1"/>
  <c r="S41" i="1"/>
  <c r="Y41" i="1"/>
  <c r="T41" i="1"/>
  <c r="Z41" i="1"/>
  <c r="AA41" i="1"/>
  <c r="G41" i="1"/>
  <c r="L41" i="1"/>
  <c r="H41" i="1"/>
  <c r="M41" i="1"/>
  <c r="AB41" i="1"/>
  <c r="E41" i="6"/>
  <c r="O42" i="1"/>
  <c r="Q42" i="1"/>
  <c r="N42" i="1"/>
  <c r="K42" i="1"/>
  <c r="P42" i="1"/>
  <c r="R42" i="1"/>
  <c r="S42" i="1"/>
  <c r="Y42" i="1"/>
  <c r="T42" i="1"/>
  <c r="Z42" i="1"/>
  <c r="AA42" i="1"/>
  <c r="G42" i="1"/>
  <c r="L42" i="1"/>
  <c r="H42" i="1"/>
  <c r="M42" i="1"/>
  <c r="AB42" i="1"/>
  <c r="E42" i="6"/>
  <c r="O43" i="1"/>
  <c r="Q43" i="1"/>
  <c r="N43" i="1"/>
  <c r="K43" i="1"/>
  <c r="P43" i="1"/>
  <c r="R43" i="1"/>
  <c r="S43" i="1"/>
  <c r="Y43" i="1"/>
  <c r="T43" i="1"/>
  <c r="Z43" i="1"/>
  <c r="AA43" i="1"/>
  <c r="G43" i="1"/>
  <c r="L43" i="1"/>
  <c r="H43" i="1"/>
  <c r="M43" i="1"/>
  <c r="AB43" i="1"/>
  <c r="E43" i="6"/>
  <c r="O44" i="1"/>
  <c r="Q44" i="1"/>
  <c r="N44" i="1"/>
  <c r="K44" i="1"/>
  <c r="P44" i="1"/>
  <c r="R44" i="1"/>
  <c r="S44" i="1"/>
  <c r="Y44" i="1"/>
  <c r="T44" i="1"/>
  <c r="Z44" i="1"/>
  <c r="AA44" i="1"/>
  <c r="G44" i="1"/>
  <c r="L44" i="1"/>
  <c r="H44" i="1"/>
  <c r="M44" i="1"/>
  <c r="AB44" i="1"/>
  <c r="E44" i="6"/>
  <c r="O45" i="1"/>
  <c r="Q45" i="1"/>
  <c r="N45" i="1"/>
  <c r="K45" i="1"/>
  <c r="P45" i="1"/>
  <c r="R45" i="1"/>
  <c r="S45" i="1"/>
  <c r="Y45" i="1"/>
  <c r="T45" i="1"/>
  <c r="Z45" i="1"/>
  <c r="AA45" i="1"/>
  <c r="G45" i="1"/>
  <c r="L45" i="1"/>
  <c r="H45" i="1"/>
  <c r="M45" i="1"/>
  <c r="AB45" i="1"/>
  <c r="E45" i="6"/>
  <c r="O46" i="1"/>
  <c r="Q46" i="1"/>
  <c r="N46" i="1"/>
  <c r="K46" i="1"/>
  <c r="P46" i="1"/>
  <c r="R46" i="1"/>
  <c r="S46" i="1"/>
  <c r="Y46" i="1"/>
  <c r="T46" i="1"/>
  <c r="Z46" i="1"/>
  <c r="AA46" i="1"/>
  <c r="G46" i="1"/>
  <c r="L46" i="1"/>
  <c r="H46" i="1"/>
  <c r="M46" i="1"/>
  <c r="AB46" i="1"/>
  <c r="E46" i="6"/>
  <c r="O47" i="1"/>
  <c r="Q47" i="1"/>
  <c r="N47" i="1"/>
  <c r="K47" i="1"/>
  <c r="P47" i="1"/>
  <c r="R47" i="1"/>
  <c r="S47" i="1"/>
  <c r="Y47" i="1"/>
  <c r="T47" i="1"/>
  <c r="Z47" i="1"/>
  <c r="AA47" i="1"/>
  <c r="G47" i="1"/>
  <c r="L47" i="1"/>
  <c r="H47" i="1"/>
  <c r="M47" i="1"/>
  <c r="AB47" i="1"/>
  <c r="E47" i="6"/>
  <c r="O48" i="1"/>
  <c r="Q48" i="1"/>
  <c r="N48" i="1"/>
  <c r="K48" i="1"/>
  <c r="P48" i="1"/>
  <c r="R48" i="1"/>
  <c r="S48" i="1"/>
  <c r="Y48" i="1"/>
  <c r="T48" i="1"/>
  <c r="Z48" i="1"/>
  <c r="AA48" i="1"/>
  <c r="G48" i="1"/>
  <c r="L48" i="1"/>
  <c r="H48" i="1"/>
  <c r="M48" i="1"/>
  <c r="AB48" i="1"/>
  <c r="E48" i="6"/>
  <c r="O49" i="1"/>
  <c r="Q49" i="1"/>
  <c r="N49" i="1"/>
  <c r="K49" i="1"/>
  <c r="P49" i="1"/>
  <c r="R49" i="1"/>
  <c r="S49" i="1"/>
  <c r="Y49" i="1"/>
  <c r="T49" i="1"/>
  <c r="Z49" i="1"/>
  <c r="AA49" i="1"/>
  <c r="G49" i="1"/>
  <c r="L49" i="1"/>
  <c r="H49" i="1"/>
  <c r="M49" i="1"/>
  <c r="AB49" i="1"/>
  <c r="E49" i="6"/>
  <c r="O50" i="1"/>
  <c r="Q50" i="1"/>
  <c r="N50" i="1"/>
  <c r="K50" i="1"/>
  <c r="P50" i="1"/>
  <c r="R50" i="1"/>
  <c r="S50" i="1"/>
  <c r="Y50" i="1"/>
  <c r="T50" i="1"/>
  <c r="Z50" i="1"/>
  <c r="AA50" i="1"/>
  <c r="G50" i="1"/>
  <c r="L50" i="1"/>
  <c r="H50" i="1"/>
  <c r="M50" i="1"/>
  <c r="AB50" i="1"/>
  <c r="E50" i="6"/>
  <c r="O51" i="1"/>
  <c r="Q51" i="1"/>
  <c r="N51" i="1"/>
  <c r="K51" i="1"/>
  <c r="P51" i="1"/>
  <c r="R51" i="1"/>
  <c r="S51" i="1"/>
  <c r="Y51" i="1"/>
  <c r="T51" i="1"/>
  <c r="Z51" i="1"/>
  <c r="AA51" i="1"/>
  <c r="G51" i="1"/>
  <c r="L51" i="1"/>
  <c r="H51" i="1"/>
  <c r="M51" i="1"/>
  <c r="AB51" i="1"/>
  <c r="E51" i="6"/>
  <c r="O52" i="1"/>
  <c r="Q52" i="1"/>
  <c r="N52" i="1"/>
  <c r="K52" i="1"/>
  <c r="P52" i="1"/>
  <c r="R52" i="1"/>
  <c r="S52" i="1"/>
  <c r="Y52" i="1"/>
  <c r="T52" i="1"/>
  <c r="Z52" i="1"/>
  <c r="AA52" i="1"/>
  <c r="G52" i="1"/>
  <c r="L52" i="1"/>
  <c r="H52" i="1"/>
  <c r="M52" i="1"/>
  <c r="AB52" i="1"/>
  <c r="E52" i="6"/>
  <c r="O53" i="1"/>
  <c r="Q53" i="1"/>
  <c r="N53" i="1"/>
  <c r="K53" i="1"/>
  <c r="P53" i="1"/>
  <c r="R53" i="1"/>
  <c r="S53" i="1"/>
  <c r="Y53" i="1"/>
  <c r="T53" i="1"/>
  <c r="Z53" i="1"/>
  <c r="AA53" i="1"/>
  <c r="G53" i="1"/>
  <c r="L53" i="1"/>
  <c r="H53" i="1"/>
  <c r="M53" i="1"/>
  <c r="AB53" i="1"/>
  <c r="E53" i="6"/>
  <c r="O54" i="1"/>
  <c r="Q54" i="1"/>
  <c r="N54" i="1"/>
  <c r="K54" i="1"/>
  <c r="P54" i="1"/>
  <c r="R54" i="1"/>
  <c r="S54" i="1"/>
  <c r="Y54" i="1"/>
  <c r="T54" i="1"/>
  <c r="Z54" i="1"/>
  <c r="AA54" i="1"/>
  <c r="G54" i="1"/>
  <c r="L54" i="1"/>
  <c r="H54" i="1"/>
  <c r="M54" i="1"/>
  <c r="AB54" i="1"/>
  <c r="E54" i="6"/>
  <c r="O55" i="1"/>
  <c r="Q55" i="1"/>
  <c r="N55" i="1"/>
  <c r="K55" i="1"/>
  <c r="P55" i="1"/>
  <c r="R55" i="1"/>
  <c r="S55" i="1"/>
  <c r="Y55" i="1"/>
  <c r="T55" i="1"/>
  <c r="Z55" i="1"/>
  <c r="AA55" i="1"/>
  <c r="G55" i="1"/>
  <c r="L55" i="1"/>
  <c r="H55" i="1"/>
  <c r="M55" i="1"/>
  <c r="AB55" i="1"/>
  <c r="E55" i="6"/>
  <c r="O56" i="1"/>
  <c r="Q56" i="1"/>
  <c r="N56" i="1"/>
  <c r="K56" i="1"/>
  <c r="P56" i="1"/>
  <c r="R56" i="1"/>
  <c r="S56" i="1"/>
  <c r="Y56" i="1"/>
  <c r="T56" i="1"/>
  <c r="Z56" i="1"/>
  <c r="AA56" i="1"/>
  <c r="G56" i="1"/>
  <c r="L56" i="1"/>
  <c r="H56" i="1"/>
  <c r="M56" i="1"/>
  <c r="AB56" i="1"/>
  <c r="E56" i="6"/>
  <c r="O57" i="1"/>
  <c r="Q57" i="1"/>
  <c r="N57" i="1"/>
  <c r="K57" i="1"/>
  <c r="P57" i="1"/>
  <c r="R57" i="1"/>
  <c r="S57" i="1"/>
  <c r="Y57" i="1"/>
  <c r="T57" i="1"/>
  <c r="Z57" i="1"/>
  <c r="AA57" i="1"/>
  <c r="G57" i="1"/>
  <c r="L57" i="1"/>
  <c r="H57" i="1"/>
  <c r="M57" i="1"/>
  <c r="AB57" i="1"/>
  <c r="E57" i="6"/>
  <c r="O58" i="1"/>
  <c r="Q58" i="1"/>
  <c r="N58" i="1"/>
  <c r="K58" i="1"/>
  <c r="P58" i="1"/>
  <c r="R58" i="1"/>
  <c r="S58" i="1"/>
  <c r="Y58" i="1"/>
  <c r="T58" i="1"/>
  <c r="Z58" i="1"/>
  <c r="AA58" i="1"/>
  <c r="G58" i="1"/>
  <c r="L58" i="1"/>
  <c r="H58" i="1"/>
  <c r="M58" i="1"/>
  <c r="AB58" i="1"/>
  <c r="E58" i="6"/>
  <c r="O59" i="1"/>
  <c r="Q59" i="1"/>
  <c r="N59" i="1"/>
  <c r="K59" i="1"/>
  <c r="P59" i="1"/>
  <c r="R59" i="1"/>
  <c r="S59" i="1"/>
  <c r="Y59" i="1"/>
  <c r="T59" i="1"/>
  <c r="Z59" i="1"/>
  <c r="AA59" i="1"/>
  <c r="G59" i="1"/>
  <c r="L59" i="1"/>
  <c r="H59" i="1"/>
  <c r="M59" i="1"/>
  <c r="AB59" i="1"/>
  <c r="E59" i="6"/>
  <c r="O60" i="1"/>
  <c r="Q60" i="1"/>
  <c r="N60" i="1"/>
  <c r="K60" i="1"/>
  <c r="P60" i="1"/>
  <c r="R60" i="1"/>
  <c r="S60" i="1"/>
  <c r="Y60" i="1"/>
  <c r="T60" i="1"/>
  <c r="Z60" i="1"/>
  <c r="AA60" i="1"/>
  <c r="G60" i="1"/>
  <c r="L60" i="1"/>
  <c r="H60" i="1"/>
  <c r="M60" i="1"/>
  <c r="AB60" i="1"/>
  <c r="E60" i="6"/>
  <c r="O61" i="1"/>
  <c r="Q61" i="1"/>
  <c r="N61" i="1"/>
  <c r="K61" i="1"/>
  <c r="P61" i="1"/>
  <c r="R61" i="1"/>
  <c r="S61" i="1"/>
  <c r="Y61" i="1"/>
  <c r="T61" i="1"/>
  <c r="Z61" i="1"/>
  <c r="AA61" i="1"/>
  <c r="G61" i="1"/>
  <c r="L61" i="1"/>
  <c r="H61" i="1"/>
  <c r="M61" i="1"/>
  <c r="AB61" i="1"/>
  <c r="E61" i="6"/>
  <c r="O62" i="1"/>
  <c r="Q62" i="1"/>
  <c r="N62" i="1"/>
  <c r="K62" i="1"/>
  <c r="P62" i="1"/>
  <c r="R62" i="1"/>
  <c r="S62" i="1"/>
  <c r="Y62" i="1"/>
  <c r="T62" i="1"/>
  <c r="Z62" i="1"/>
  <c r="AA62" i="1"/>
  <c r="G62" i="1"/>
  <c r="L62" i="1"/>
  <c r="H62" i="1"/>
  <c r="M62" i="1"/>
  <c r="AB62" i="1"/>
  <c r="E62" i="6"/>
  <c r="O63" i="1"/>
  <c r="Q63" i="1"/>
  <c r="N63" i="1"/>
  <c r="K63" i="1"/>
  <c r="P63" i="1"/>
  <c r="R63" i="1"/>
  <c r="S63" i="1"/>
  <c r="Y63" i="1"/>
  <c r="T63" i="1"/>
  <c r="Z63" i="1"/>
  <c r="AA63" i="1"/>
  <c r="G63" i="1"/>
  <c r="L63" i="1"/>
  <c r="H63" i="1"/>
  <c r="M63" i="1"/>
  <c r="AB63" i="1"/>
  <c r="E63" i="6"/>
  <c r="O64" i="1"/>
  <c r="Q64" i="1"/>
  <c r="N64" i="1"/>
  <c r="K64" i="1"/>
  <c r="P64" i="1"/>
  <c r="R64" i="1"/>
  <c r="S64" i="1"/>
  <c r="Y64" i="1"/>
  <c r="T64" i="1"/>
  <c r="Z64" i="1"/>
  <c r="AA64" i="1"/>
  <c r="G64" i="1"/>
  <c r="L64" i="1"/>
  <c r="H64" i="1"/>
  <c r="M64" i="1"/>
  <c r="AB64" i="1"/>
  <c r="E64" i="6"/>
  <c r="O65" i="1"/>
  <c r="Q65" i="1"/>
  <c r="N65" i="1"/>
  <c r="K65" i="1"/>
  <c r="P65" i="1"/>
  <c r="R65" i="1"/>
  <c r="S65" i="1"/>
  <c r="Y65" i="1"/>
  <c r="T65" i="1"/>
  <c r="Z65" i="1"/>
  <c r="AA65" i="1"/>
  <c r="G65" i="1"/>
  <c r="L65" i="1"/>
  <c r="H65" i="1"/>
  <c r="M65" i="1"/>
  <c r="AB65" i="1"/>
  <c r="E65" i="6"/>
  <c r="O66" i="1"/>
  <c r="Q66" i="1"/>
  <c r="N66" i="1"/>
  <c r="K66" i="1"/>
  <c r="P66" i="1"/>
  <c r="R66" i="1"/>
  <c r="S66" i="1"/>
  <c r="Y66" i="1"/>
  <c r="T66" i="1"/>
  <c r="Z66" i="1"/>
  <c r="AA66" i="1"/>
  <c r="G66" i="1"/>
  <c r="L66" i="1"/>
  <c r="H66" i="1"/>
  <c r="M66" i="1"/>
  <c r="AB66" i="1"/>
  <c r="E66" i="6"/>
  <c r="O67" i="1"/>
  <c r="Q67" i="1"/>
  <c r="N67" i="1"/>
  <c r="K67" i="1"/>
  <c r="P67" i="1"/>
  <c r="R67" i="1"/>
  <c r="S67" i="1"/>
  <c r="Y67" i="1"/>
  <c r="T67" i="1"/>
  <c r="Z67" i="1"/>
  <c r="AA67" i="1"/>
  <c r="G67" i="1"/>
  <c r="L67" i="1"/>
  <c r="H67" i="1"/>
  <c r="M67" i="1"/>
  <c r="AB67" i="1"/>
  <c r="E67" i="6"/>
  <c r="O68" i="1"/>
  <c r="Q68" i="1"/>
  <c r="N68" i="1"/>
  <c r="K68" i="1"/>
  <c r="P68" i="1"/>
  <c r="R68" i="1"/>
  <c r="S68" i="1"/>
  <c r="Y68" i="1"/>
  <c r="T68" i="1"/>
  <c r="Z68" i="1"/>
  <c r="AA68" i="1"/>
  <c r="G68" i="1"/>
  <c r="L68" i="1"/>
  <c r="H68" i="1"/>
  <c r="M68" i="1"/>
  <c r="AB68" i="1"/>
  <c r="E68" i="6"/>
  <c r="O69" i="1"/>
  <c r="Q69" i="1"/>
  <c r="N69" i="1"/>
  <c r="K69" i="1"/>
  <c r="P69" i="1"/>
  <c r="R69" i="1"/>
  <c r="S69" i="1"/>
  <c r="Y69" i="1"/>
  <c r="T69" i="1"/>
  <c r="Z69" i="1"/>
  <c r="AA69" i="1"/>
  <c r="G69" i="1"/>
  <c r="L69" i="1"/>
  <c r="H69" i="1"/>
  <c r="M69" i="1"/>
  <c r="AB69" i="1"/>
  <c r="E69" i="6"/>
  <c r="O70" i="1"/>
  <c r="Q70" i="1"/>
  <c r="N70" i="1"/>
  <c r="K70" i="1"/>
  <c r="P70" i="1"/>
  <c r="R70" i="1"/>
  <c r="S70" i="1"/>
  <c r="Y70" i="1"/>
  <c r="T70" i="1"/>
  <c r="Z70" i="1"/>
  <c r="AA70" i="1"/>
  <c r="G70" i="1"/>
  <c r="L70" i="1"/>
  <c r="H70" i="1"/>
  <c r="M70" i="1"/>
  <c r="AB70" i="1"/>
  <c r="E70" i="6"/>
  <c r="O71" i="1"/>
  <c r="Q71" i="1"/>
  <c r="N71" i="1"/>
  <c r="K71" i="1"/>
  <c r="P71" i="1"/>
  <c r="R71" i="1"/>
  <c r="S71" i="1"/>
  <c r="Y71" i="1"/>
  <c r="T71" i="1"/>
  <c r="Z71" i="1"/>
  <c r="AA71" i="1"/>
  <c r="G71" i="1"/>
  <c r="L71" i="1"/>
  <c r="H71" i="1"/>
  <c r="M71" i="1"/>
  <c r="AB71" i="1"/>
  <c r="E71" i="6"/>
  <c r="O72" i="1"/>
  <c r="Q72" i="1"/>
  <c r="N72" i="1"/>
  <c r="K72" i="1"/>
  <c r="P72" i="1"/>
  <c r="R72" i="1"/>
  <c r="S72" i="1"/>
  <c r="Y72" i="1"/>
  <c r="T72" i="1"/>
  <c r="Z72" i="1"/>
  <c r="AA72" i="1"/>
  <c r="G72" i="1"/>
  <c r="L72" i="1"/>
  <c r="H72" i="1"/>
  <c r="M72" i="1"/>
  <c r="AB72" i="1"/>
  <c r="E72" i="6"/>
  <c r="O73" i="1"/>
  <c r="Q73" i="1"/>
  <c r="N73" i="1"/>
  <c r="K73" i="1"/>
  <c r="P73" i="1"/>
  <c r="R73" i="1"/>
  <c r="S73" i="1"/>
  <c r="Y73" i="1"/>
  <c r="T73" i="1"/>
  <c r="Z73" i="1"/>
  <c r="AA73" i="1"/>
  <c r="G73" i="1"/>
  <c r="L73" i="1"/>
  <c r="H73" i="1"/>
  <c r="M73" i="1"/>
  <c r="AB73" i="1"/>
  <c r="E73" i="6"/>
  <c r="O74" i="1"/>
  <c r="Q74" i="1"/>
  <c r="N74" i="1"/>
  <c r="K74" i="1"/>
  <c r="P74" i="1"/>
  <c r="R74" i="1"/>
  <c r="S74" i="1"/>
  <c r="Y74" i="1"/>
  <c r="T74" i="1"/>
  <c r="Z74" i="1"/>
  <c r="AA74" i="1"/>
  <c r="G74" i="1"/>
  <c r="L74" i="1"/>
  <c r="H74" i="1"/>
  <c r="M74" i="1"/>
  <c r="AB74" i="1"/>
  <c r="E74" i="6"/>
  <c r="O75" i="1"/>
  <c r="Q75" i="1"/>
  <c r="N75" i="1"/>
  <c r="K75" i="1"/>
  <c r="P75" i="1"/>
  <c r="R75" i="1"/>
  <c r="S75" i="1"/>
  <c r="Y75" i="1"/>
  <c r="T75" i="1"/>
  <c r="Z75" i="1"/>
  <c r="AA75" i="1"/>
  <c r="G75" i="1"/>
  <c r="L75" i="1"/>
  <c r="H75" i="1"/>
  <c r="M75" i="1"/>
  <c r="AB75" i="1"/>
  <c r="E75" i="6"/>
  <c r="O76" i="1"/>
  <c r="Q76" i="1"/>
  <c r="N76" i="1"/>
  <c r="K76" i="1"/>
  <c r="P76" i="1"/>
  <c r="R76" i="1"/>
  <c r="S76" i="1"/>
  <c r="Y76" i="1"/>
  <c r="T76" i="1"/>
  <c r="Z76" i="1"/>
  <c r="AA76" i="1"/>
  <c r="G76" i="1"/>
  <c r="L76" i="1"/>
  <c r="H76" i="1"/>
  <c r="M76" i="1"/>
  <c r="AB76" i="1"/>
  <c r="E76" i="6"/>
  <c r="O77" i="1"/>
  <c r="Q77" i="1"/>
  <c r="N77" i="1"/>
  <c r="K77" i="1"/>
  <c r="P77" i="1"/>
  <c r="R77" i="1"/>
  <c r="S77" i="1"/>
  <c r="Y77" i="1"/>
  <c r="T77" i="1"/>
  <c r="Z77" i="1"/>
  <c r="AA77" i="1"/>
  <c r="G77" i="1"/>
  <c r="L77" i="1"/>
  <c r="H77" i="1"/>
  <c r="M77" i="1"/>
  <c r="AB77" i="1"/>
  <c r="E77" i="6"/>
  <c r="O78" i="1"/>
  <c r="Q78" i="1"/>
  <c r="N78" i="1"/>
  <c r="K78" i="1"/>
  <c r="P78" i="1"/>
  <c r="R78" i="1"/>
  <c r="S78" i="1"/>
  <c r="Y78" i="1"/>
  <c r="T78" i="1"/>
  <c r="Z78" i="1"/>
  <c r="AA78" i="1"/>
  <c r="G78" i="1"/>
  <c r="L78" i="1"/>
  <c r="H78" i="1"/>
  <c r="M78" i="1"/>
  <c r="AB78" i="1"/>
  <c r="E78" i="6"/>
  <c r="O79" i="1"/>
  <c r="Q79" i="1"/>
  <c r="N79" i="1"/>
  <c r="K79" i="1"/>
  <c r="P79" i="1"/>
  <c r="R79" i="1"/>
  <c r="S79" i="1"/>
  <c r="Y79" i="1"/>
  <c r="T79" i="1"/>
  <c r="Z79" i="1"/>
  <c r="AA79" i="1"/>
  <c r="G79" i="1"/>
  <c r="L79" i="1"/>
  <c r="H79" i="1"/>
  <c r="M79" i="1"/>
  <c r="AB79" i="1"/>
  <c r="E79" i="6"/>
  <c r="O80" i="1"/>
  <c r="Q80" i="1"/>
  <c r="N80" i="1"/>
  <c r="K80" i="1"/>
  <c r="P80" i="1"/>
  <c r="R80" i="1"/>
  <c r="S80" i="1"/>
  <c r="Y80" i="1"/>
  <c r="T80" i="1"/>
  <c r="Z80" i="1"/>
  <c r="AA80" i="1"/>
  <c r="G80" i="1"/>
  <c r="L80" i="1"/>
  <c r="H80" i="1"/>
  <c r="M80" i="1"/>
  <c r="AB80" i="1"/>
  <c r="E80" i="6"/>
  <c r="O81" i="1"/>
  <c r="Q81" i="1"/>
  <c r="N81" i="1"/>
  <c r="K81" i="1"/>
  <c r="P81" i="1"/>
  <c r="R81" i="1"/>
  <c r="S81" i="1"/>
  <c r="Y81" i="1"/>
  <c r="T81" i="1"/>
  <c r="Z81" i="1"/>
  <c r="AA81" i="1"/>
  <c r="G81" i="1"/>
  <c r="L81" i="1"/>
  <c r="H81" i="1"/>
  <c r="M81" i="1"/>
  <c r="AB81" i="1"/>
  <c r="E81" i="6"/>
  <c r="O82" i="1"/>
  <c r="Q82" i="1"/>
  <c r="N82" i="1"/>
  <c r="K82" i="1"/>
  <c r="P82" i="1"/>
  <c r="R82" i="1"/>
  <c r="S82" i="1"/>
  <c r="Y82" i="1"/>
  <c r="T82" i="1"/>
  <c r="Z82" i="1"/>
  <c r="AA82" i="1"/>
  <c r="G82" i="1"/>
  <c r="L82" i="1"/>
  <c r="H82" i="1"/>
  <c r="M82" i="1"/>
  <c r="AB82" i="1"/>
  <c r="E82" i="6"/>
  <c r="O83" i="1"/>
  <c r="Q83" i="1"/>
  <c r="N83" i="1"/>
  <c r="K83" i="1"/>
  <c r="P83" i="1"/>
  <c r="R83" i="1"/>
  <c r="S83" i="1"/>
  <c r="Y83" i="1"/>
  <c r="T83" i="1"/>
  <c r="Z83" i="1"/>
  <c r="AA83" i="1"/>
  <c r="G83" i="1"/>
  <c r="L83" i="1"/>
  <c r="H83" i="1"/>
  <c r="M83" i="1"/>
  <c r="AB83" i="1"/>
  <c r="E83" i="6"/>
  <c r="O84" i="1"/>
  <c r="Q84" i="1"/>
  <c r="N84" i="1"/>
  <c r="K84" i="1"/>
  <c r="P84" i="1"/>
  <c r="R84" i="1"/>
  <c r="S84" i="1"/>
  <c r="Y84" i="1"/>
  <c r="T84" i="1"/>
  <c r="Z84" i="1"/>
  <c r="AA84" i="1"/>
  <c r="G84" i="1"/>
  <c r="L84" i="1"/>
  <c r="H84" i="1"/>
  <c r="M84" i="1"/>
  <c r="AB84" i="1"/>
  <c r="E84" i="6"/>
  <c r="O85" i="1"/>
  <c r="Q85" i="1"/>
  <c r="N85" i="1"/>
  <c r="K85" i="1"/>
  <c r="P85" i="1"/>
  <c r="R85" i="1"/>
  <c r="S85" i="1"/>
  <c r="Y85" i="1"/>
  <c r="T85" i="1"/>
  <c r="Z85" i="1"/>
  <c r="AA85" i="1"/>
  <c r="G85" i="1"/>
  <c r="L85" i="1"/>
  <c r="H85" i="1"/>
  <c r="M85" i="1"/>
  <c r="AB85" i="1"/>
  <c r="E85" i="6"/>
  <c r="O86" i="1"/>
  <c r="Q86" i="1"/>
  <c r="N86" i="1"/>
  <c r="K86" i="1"/>
  <c r="P86" i="1"/>
  <c r="R86" i="1"/>
  <c r="S86" i="1"/>
  <c r="Y86" i="1"/>
  <c r="T86" i="1"/>
  <c r="Z86" i="1"/>
  <c r="AA86" i="1"/>
  <c r="G86" i="1"/>
  <c r="L86" i="1"/>
  <c r="H86" i="1"/>
  <c r="M86" i="1"/>
  <c r="AB86" i="1"/>
  <c r="E86" i="6"/>
  <c r="O87" i="1"/>
  <c r="Q87" i="1"/>
  <c r="N87" i="1"/>
  <c r="K87" i="1"/>
  <c r="P87" i="1"/>
  <c r="R87" i="1"/>
  <c r="S87" i="1"/>
  <c r="Y87" i="1"/>
  <c r="T87" i="1"/>
  <c r="Z87" i="1"/>
  <c r="AA87" i="1"/>
  <c r="G87" i="1"/>
  <c r="L87" i="1"/>
  <c r="H87" i="1"/>
  <c r="M87" i="1"/>
  <c r="AB87" i="1"/>
  <c r="E87" i="6"/>
  <c r="O88" i="1"/>
  <c r="Q88" i="1"/>
  <c r="N88" i="1"/>
  <c r="K88" i="1"/>
  <c r="P88" i="1"/>
  <c r="R88" i="1"/>
  <c r="S88" i="1"/>
  <c r="Y88" i="1"/>
  <c r="T88" i="1"/>
  <c r="Z88" i="1"/>
  <c r="AA88" i="1"/>
  <c r="G88" i="1"/>
  <c r="L88" i="1"/>
  <c r="H88" i="1"/>
  <c r="M88" i="1"/>
  <c r="AB88" i="1"/>
  <c r="E88" i="6"/>
  <c r="O89" i="1"/>
  <c r="Q89" i="1"/>
  <c r="N89" i="1"/>
  <c r="K89" i="1"/>
  <c r="P89" i="1"/>
  <c r="R89" i="1"/>
  <c r="S89" i="1"/>
  <c r="Y89" i="1"/>
  <c r="T89" i="1"/>
  <c r="Z89" i="1"/>
  <c r="AA89" i="1"/>
  <c r="G89" i="1"/>
  <c r="L89" i="1"/>
  <c r="H89" i="1"/>
  <c r="M89" i="1"/>
  <c r="AB89" i="1"/>
  <c r="E89" i="6"/>
  <c r="O90" i="1"/>
  <c r="Q90" i="1"/>
  <c r="N90" i="1"/>
  <c r="K90" i="1"/>
  <c r="P90" i="1"/>
  <c r="R90" i="1"/>
  <c r="S90" i="1"/>
  <c r="Y90" i="1"/>
  <c r="T90" i="1"/>
  <c r="Z90" i="1"/>
  <c r="AA90" i="1"/>
  <c r="G90" i="1"/>
  <c r="L90" i="1"/>
  <c r="H90" i="1"/>
  <c r="M90" i="1"/>
  <c r="AB90" i="1"/>
  <c r="E90" i="6"/>
  <c r="O91" i="1"/>
  <c r="Q91" i="1"/>
  <c r="N91" i="1"/>
  <c r="K91" i="1"/>
  <c r="P91" i="1"/>
  <c r="R91" i="1"/>
  <c r="S91" i="1"/>
  <c r="Y91" i="1"/>
  <c r="T91" i="1"/>
  <c r="Z91" i="1"/>
  <c r="AA91" i="1"/>
  <c r="G91" i="1"/>
  <c r="L91" i="1"/>
  <c r="H91" i="1"/>
  <c r="M91" i="1"/>
  <c r="AB91" i="1"/>
  <c r="E91" i="6"/>
  <c r="O92" i="1"/>
  <c r="Q92" i="1"/>
  <c r="N92" i="1"/>
  <c r="K92" i="1"/>
  <c r="P92" i="1"/>
  <c r="R92" i="1"/>
  <c r="S92" i="1"/>
  <c r="Y92" i="1"/>
  <c r="T92" i="1"/>
  <c r="Z92" i="1"/>
  <c r="AA92" i="1"/>
  <c r="G92" i="1"/>
  <c r="L92" i="1"/>
  <c r="H92" i="1"/>
  <c r="M92" i="1"/>
  <c r="AB92" i="1"/>
  <c r="E92" i="6"/>
  <c r="O93" i="1"/>
  <c r="Q93" i="1"/>
  <c r="N93" i="1"/>
  <c r="K93" i="1"/>
  <c r="P93" i="1"/>
  <c r="R93" i="1"/>
  <c r="S93" i="1"/>
  <c r="Y93" i="1"/>
  <c r="T93" i="1"/>
  <c r="Z93" i="1"/>
  <c r="AA93" i="1"/>
  <c r="G93" i="1"/>
  <c r="L93" i="1"/>
  <c r="H93" i="1"/>
  <c r="M93" i="1"/>
  <c r="AB93" i="1"/>
  <c r="E93" i="6"/>
  <c r="O94" i="1"/>
  <c r="Q94" i="1"/>
  <c r="N94" i="1"/>
  <c r="K94" i="1"/>
  <c r="P94" i="1"/>
  <c r="R94" i="1"/>
  <c r="S94" i="1"/>
  <c r="Y94" i="1"/>
  <c r="T94" i="1"/>
  <c r="Z94" i="1"/>
  <c r="AA94" i="1"/>
  <c r="G94" i="1"/>
  <c r="L94" i="1"/>
  <c r="H94" i="1"/>
  <c r="M94" i="1"/>
  <c r="AB94" i="1"/>
  <c r="E94" i="6"/>
  <c r="O95" i="1"/>
  <c r="Q95" i="1"/>
  <c r="N95" i="1"/>
  <c r="K95" i="1"/>
  <c r="P95" i="1"/>
  <c r="R95" i="1"/>
  <c r="S95" i="1"/>
  <c r="Y95" i="1"/>
  <c r="T95" i="1"/>
  <c r="Z95" i="1"/>
  <c r="AA95" i="1"/>
  <c r="G95" i="1"/>
  <c r="L95" i="1"/>
  <c r="H95" i="1"/>
  <c r="M95" i="1"/>
  <c r="AB95" i="1"/>
  <c r="E95" i="6"/>
  <c r="O96" i="1"/>
  <c r="Q96" i="1"/>
  <c r="N96" i="1"/>
  <c r="K96" i="1"/>
  <c r="P96" i="1"/>
  <c r="R96" i="1"/>
  <c r="S96" i="1"/>
  <c r="Y96" i="1"/>
  <c r="T96" i="1"/>
  <c r="Z96" i="1"/>
  <c r="AA96" i="1"/>
  <c r="G96" i="1"/>
  <c r="L96" i="1"/>
  <c r="H96" i="1"/>
  <c r="M96" i="1"/>
  <c r="AB96" i="1"/>
  <c r="E96" i="6"/>
  <c r="O97" i="1"/>
  <c r="Q97" i="1"/>
  <c r="N97" i="1"/>
  <c r="K97" i="1"/>
  <c r="P97" i="1"/>
  <c r="R97" i="1"/>
  <c r="S97" i="1"/>
  <c r="Y97" i="1"/>
  <c r="T97" i="1"/>
  <c r="Z97" i="1"/>
  <c r="AA97" i="1"/>
  <c r="G97" i="1"/>
  <c r="L97" i="1"/>
  <c r="H97" i="1"/>
  <c r="M97" i="1"/>
  <c r="AB97" i="1"/>
  <c r="E97" i="6"/>
  <c r="O98" i="1"/>
  <c r="Q98" i="1"/>
  <c r="N98" i="1"/>
  <c r="K98" i="1"/>
  <c r="P98" i="1"/>
  <c r="R98" i="1"/>
  <c r="S98" i="1"/>
  <c r="Y98" i="1"/>
  <c r="T98" i="1"/>
  <c r="Z98" i="1"/>
  <c r="AA98" i="1"/>
  <c r="G98" i="1"/>
  <c r="L98" i="1"/>
  <c r="H98" i="1"/>
  <c r="M98" i="1"/>
  <c r="AB98" i="1"/>
  <c r="E98" i="6"/>
  <c r="O99" i="1"/>
  <c r="Q99" i="1"/>
  <c r="N99" i="1"/>
  <c r="K99" i="1"/>
  <c r="P99" i="1"/>
  <c r="R99" i="1"/>
  <c r="S99" i="1"/>
  <c r="Y99" i="1"/>
  <c r="T99" i="1"/>
  <c r="Z99" i="1"/>
  <c r="AA99" i="1"/>
  <c r="G99" i="1"/>
  <c r="L99" i="1"/>
  <c r="H99" i="1"/>
  <c r="M99" i="1"/>
  <c r="AB99" i="1"/>
  <c r="E99" i="6"/>
  <c r="O100" i="1"/>
  <c r="Q100" i="1"/>
  <c r="N100" i="1"/>
  <c r="K100" i="1"/>
  <c r="P100" i="1"/>
  <c r="R100" i="1"/>
  <c r="S100" i="1"/>
  <c r="Y100" i="1"/>
  <c r="T100" i="1"/>
  <c r="Z100" i="1"/>
  <c r="AA100" i="1"/>
  <c r="G100" i="1"/>
  <c r="L100" i="1"/>
  <c r="H100" i="1"/>
  <c r="M100" i="1"/>
  <c r="AB100" i="1"/>
  <c r="E100" i="6"/>
  <c r="O101" i="1"/>
  <c r="Q101" i="1"/>
  <c r="N101" i="1"/>
  <c r="K101" i="1"/>
  <c r="P101" i="1"/>
  <c r="R101" i="1"/>
  <c r="S101" i="1"/>
  <c r="Y101" i="1"/>
  <c r="T101" i="1"/>
  <c r="Z101" i="1"/>
  <c r="AA101" i="1"/>
  <c r="G101" i="1"/>
  <c r="L101" i="1"/>
  <c r="H101" i="1"/>
  <c r="M101" i="1"/>
  <c r="AB101" i="1"/>
  <c r="E101" i="6"/>
  <c r="O102" i="1"/>
  <c r="Q102" i="1"/>
  <c r="N102" i="1"/>
  <c r="K102" i="1"/>
  <c r="P102" i="1"/>
  <c r="R102" i="1"/>
  <c r="S102" i="1"/>
  <c r="Y102" i="1"/>
  <c r="T102" i="1"/>
  <c r="Z102" i="1"/>
  <c r="AA102" i="1"/>
  <c r="G102" i="1"/>
  <c r="L102" i="1"/>
  <c r="H102" i="1"/>
  <c r="M102" i="1"/>
  <c r="AB102" i="1"/>
  <c r="E102" i="6"/>
  <c r="O103" i="1"/>
  <c r="Q103" i="1"/>
  <c r="N103" i="1"/>
  <c r="K103" i="1"/>
  <c r="P103" i="1"/>
  <c r="R103" i="1"/>
  <c r="S103" i="1"/>
  <c r="Y103" i="1"/>
  <c r="T103" i="1"/>
  <c r="Z103" i="1"/>
  <c r="AA103" i="1"/>
  <c r="G103" i="1"/>
  <c r="L103" i="1"/>
  <c r="H103" i="1"/>
  <c r="M103" i="1"/>
  <c r="AB103" i="1"/>
  <c r="E103" i="6"/>
  <c r="O104" i="1"/>
  <c r="Q104" i="1"/>
  <c r="N104" i="1"/>
  <c r="K104" i="1"/>
  <c r="P104" i="1"/>
  <c r="R104" i="1"/>
  <c r="S104" i="1"/>
  <c r="Y104" i="1"/>
  <c r="T104" i="1"/>
  <c r="Z104" i="1"/>
  <c r="AA104" i="1"/>
  <c r="G104" i="1"/>
  <c r="L104" i="1"/>
  <c r="H104" i="1"/>
  <c r="M104" i="1"/>
  <c r="AB104" i="1"/>
  <c r="E104" i="6"/>
  <c r="O105" i="1"/>
  <c r="Q105" i="1"/>
  <c r="N105" i="1"/>
  <c r="K105" i="1"/>
  <c r="P105" i="1"/>
  <c r="R105" i="1"/>
  <c r="S105" i="1"/>
  <c r="Y105" i="1"/>
  <c r="T105" i="1"/>
  <c r="Z105" i="1"/>
  <c r="AA105" i="1"/>
  <c r="G105" i="1"/>
  <c r="L105" i="1"/>
  <c r="H105" i="1"/>
  <c r="M105" i="1"/>
  <c r="AB105" i="1"/>
  <c r="E105" i="6"/>
  <c r="O106" i="1"/>
  <c r="Q106" i="1"/>
  <c r="N106" i="1"/>
  <c r="K106" i="1"/>
  <c r="P106" i="1"/>
  <c r="R106" i="1"/>
  <c r="S106" i="1"/>
  <c r="Y106" i="1"/>
  <c r="T106" i="1"/>
  <c r="Z106" i="1"/>
  <c r="AA106" i="1"/>
  <c r="G106" i="1"/>
  <c r="L106" i="1"/>
  <c r="H106" i="1"/>
  <c r="M106" i="1"/>
  <c r="AB106" i="1"/>
  <c r="E106" i="6"/>
  <c r="O107" i="1"/>
  <c r="Q107" i="1"/>
  <c r="N107" i="1"/>
  <c r="K107" i="1"/>
  <c r="P107" i="1"/>
  <c r="R107" i="1"/>
  <c r="S107" i="1"/>
  <c r="Y107" i="1"/>
  <c r="T107" i="1"/>
  <c r="Z107" i="1"/>
  <c r="AA107" i="1"/>
  <c r="G107" i="1"/>
  <c r="L107" i="1"/>
  <c r="H107" i="1"/>
  <c r="M107" i="1"/>
  <c r="AB107" i="1"/>
  <c r="E107" i="6"/>
  <c r="O108" i="1"/>
  <c r="Q108" i="1"/>
  <c r="N108" i="1"/>
  <c r="K108" i="1"/>
  <c r="P108" i="1"/>
  <c r="R108" i="1"/>
  <c r="S108" i="1"/>
  <c r="Y108" i="1"/>
  <c r="T108" i="1"/>
  <c r="Z108" i="1"/>
  <c r="AA108" i="1"/>
  <c r="G108" i="1"/>
  <c r="L108" i="1"/>
  <c r="H108" i="1"/>
  <c r="M108" i="1"/>
  <c r="AB108" i="1"/>
  <c r="E108" i="6"/>
  <c r="O109" i="1"/>
  <c r="Q109" i="1"/>
  <c r="N109" i="1"/>
  <c r="K109" i="1"/>
  <c r="P109" i="1"/>
  <c r="R109" i="1"/>
  <c r="S109" i="1"/>
  <c r="Y109" i="1"/>
  <c r="T109" i="1"/>
  <c r="Z109" i="1"/>
  <c r="AA109" i="1"/>
  <c r="G109" i="1"/>
  <c r="L109" i="1"/>
  <c r="H109" i="1"/>
  <c r="M109" i="1"/>
  <c r="AB109" i="1"/>
  <c r="E109" i="6"/>
  <c r="O110" i="1"/>
  <c r="Q110" i="1"/>
  <c r="N110" i="1"/>
  <c r="K110" i="1"/>
  <c r="P110" i="1"/>
  <c r="R110" i="1"/>
  <c r="S110" i="1"/>
  <c r="Y110" i="1"/>
  <c r="T110" i="1"/>
  <c r="Z110" i="1"/>
  <c r="AA110" i="1"/>
  <c r="G110" i="1"/>
  <c r="L110" i="1"/>
  <c r="H110" i="1"/>
  <c r="M110" i="1"/>
  <c r="AB110" i="1"/>
  <c r="E110" i="6"/>
  <c r="O111" i="1"/>
  <c r="Q111" i="1"/>
  <c r="N111" i="1"/>
  <c r="K111" i="1"/>
  <c r="P111" i="1"/>
  <c r="R111" i="1"/>
  <c r="S111" i="1"/>
  <c r="Y111" i="1"/>
  <c r="T111" i="1"/>
  <c r="Z111" i="1"/>
  <c r="AA111" i="1"/>
  <c r="G111" i="1"/>
  <c r="L111" i="1"/>
  <c r="H111" i="1"/>
  <c r="M111" i="1"/>
  <c r="AB111" i="1"/>
  <c r="E111" i="6"/>
  <c r="O112" i="1"/>
  <c r="Q112" i="1"/>
  <c r="N112" i="1"/>
  <c r="K112" i="1"/>
  <c r="P112" i="1"/>
  <c r="R112" i="1"/>
  <c r="S112" i="1"/>
  <c r="Y112" i="1"/>
  <c r="T112" i="1"/>
  <c r="Z112" i="1"/>
  <c r="AA112" i="1"/>
  <c r="G112" i="1"/>
  <c r="L112" i="1"/>
  <c r="H112" i="1"/>
  <c r="M112" i="1"/>
  <c r="AB112" i="1"/>
  <c r="E112" i="6"/>
  <c r="O113" i="1"/>
  <c r="Q113" i="1"/>
  <c r="N113" i="1"/>
  <c r="K113" i="1"/>
  <c r="P113" i="1"/>
  <c r="R113" i="1"/>
  <c r="S113" i="1"/>
  <c r="Y113" i="1"/>
  <c r="T113" i="1"/>
  <c r="Z113" i="1"/>
  <c r="AA113" i="1"/>
  <c r="G113" i="1"/>
  <c r="L113" i="1"/>
  <c r="H113" i="1"/>
  <c r="M113" i="1"/>
  <c r="AB113" i="1"/>
  <c r="E113" i="6"/>
  <c r="O114" i="1"/>
  <c r="Q114" i="1"/>
  <c r="N114" i="1"/>
  <c r="K114" i="1"/>
  <c r="P114" i="1"/>
  <c r="R114" i="1"/>
  <c r="S114" i="1"/>
  <c r="Y114" i="1"/>
  <c r="T114" i="1"/>
  <c r="Z114" i="1"/>
  <c r="AA114" i="1"/>
  <c r="G114" i="1"/>
  <c r="L114" i="1"/>
  <c r="H114" i="1"/>
  <c r="M114" i="1"/>
  <c r="AB114" i="1"/>
  <c r="E114" i="6"/>
  <c r="O115" i="1"/>
  <c r="Q115" i="1"/>
  <c r="N115" i="1"/>
  <c r="K115" i="1"/>
  <c r="P115" i="1"/>
  <c r="R115" i="1"/>
  <c r="S115" i="1"/>
  <c r="Y115" i="1"/>
  <c r="T115" i="1"/>
  <c r="Z115" i="1"/>
  <c r="AA115" i="1"/>
  <c r="G115" i="1"/>
  <c r="L115" i="1"/>
  <c r="H115" i="1"/>
  <c r="M115" i="1"/>
  <c r="AB115" i="1"/>
  <c r="E115" i="6"/>
  <c r="O116" i="1"/>
  <c r="Q116" i="1"/>
  <c r="N116" i="1"/>
  <c r="K116" i="1"/>
  <c r="P116" i="1"/>
  <c r="R116" i="1"/>
  <c r="S116" i="1"/>
  <c r="Y116" i="1"/>
  <c r="T116" i="1"/>
  <c r="Z116" i="1"/>
  <c r="AA116" i="1"/>
  <c r="G116" i="1"/>
  <c r="L116" i="1"/>
  <c r="H116" i="1"/>
  <c r="M116" i="1"/>
  <c r="AB116" i="1"/>
  <c r="E116" i="6"/>
  <c r="O117" i="1"/>
  <c r="Q117" i="1"/>
  <c r="N117" i="1"/>
  <c r="K117" i="1"/>
  <c r="P117" i="1"/>
  <c r="R117" i="1"/>
  <c r="S117" i="1"/>
  <c r="Y117" i="1"/>
  <c r="T117" i="1"/>
  <c r="Z117" i="1"/>
  <c r="AA117" i="1"/>
  <c r="G117" i="1"/>
  <c r="L117" i="1"/>
  <c r="H117" i="1"/>
  <c r="M117" i="1"/>
  <c r="AB117" i="1"/>
  <c r="E117" i="6"/>
  <c r="O118" i="1"/>
  <c r="Q118" i="1"/>
  <c r="N118" i="1"/>
  <c r="K118" i="1"/>
  <c r="P118" i="1"/>
  <c r="R118" i="1"/>
  <c r="S118" i="1"/>
  <c r="Y118" i="1"/>
  <c r="T118" i="1"/>
  <c r="Z118" i="1"/>
  <c r="AA118" i="1"/>
  <c r="G118" i="1"/>
  <c r="L118" i="1"/>
  <c r="H118" i="1"/>
  <c r="M118" i="1"/>
  <c r="AB118" i="1"/>
  <c r="E118" i="6"/>
  <c r="O119" i="1"/>
  <c r="Q119" i="1"/>
  <c r="N119" i="1"/>
  <c r="K119" i="1"/>
  <c r="P119" i="1"/>
  <c r="R119" i="1"/>
  <c r="S119" i="1"/>
  <c r="Y119" i="1"/>
  <c r="T119" i="1"/>
  <c r="Z119" i="1"/>
  <c r="AA119" i="1"/>
  <c r="G119" i="1"/>
  <c r="L119" i="1"/>
  <c r="H119" i="1"/>
  <c r="M119" i="1"/>
  <c r="AB119" i="1"/>
  <c r="E119" i="6"/>
  <c r="O120" i="1"/>
  <c r="Q120" i="1"/>
  <c r="N120" i="1"/>
  <c r="K120" i="1"/>
  <c r="P120" i="1"/>
  <c r="R120" i="1"/>
  <c r="S120" i="1"/>
  <c r="Y120" i="1"/>
  <c r="T120" i="1"/>
  <c r="Z120" i="1"/>
  <c r="AA120" i="1"/>
  <c r="G120" i="1"/>
  <c r="L120" i="1"/>
  <c r="H120" i="1"/>
  <c r="M120" i="1"/>
  <c r="AB120" i="1"/>
  <c r="E120" i="6"/>
  <c r="O121" i="1"/>
  <c r="Q121" i="1"/>
  <c r="N121" i="1"/>
  <c r="K121" i="1"/>
  <c r="P121" i="1"/>
  <c r="R121" i="1"/>
  <c r="S121" i="1"/>
  <c r="Y121" i="1"/>
  <c r="T121" i="1"/>
  <c r="Z121" i="1"/>
  <c r="AA121" i="1"/>
  <c r="G121" i="1"/>
  <c r="L121" i="1"/>
  <c r="H121" i="1"/>
  <c r="M121" i="1"/>
  <c r="AB121" i="1"/>
  <c r="E121" i="6"/>
  <c r="O122" i="1"/>
  <c r="Q122" i="1"/>
  <c r="N122" i="1"/>
  <c r="K122" i="1"/>
  <c r="P122" i="1"/>
  <c r="R122" i="1"/>
  <c r="S122" i="1"/>
  <c r="Y122" i="1"/>
  <c r="T122" i="1"/>
  <c r="Z122" i="1"/>
  <c r="AA122" i="1"/>
  <c r="G122" i="1"/>
  <c r="L122" i="1"/>
  <c r="H122" i="1"/>
  <c r="M122" i="1"/>
  <c r="AB122" i="1"/>
  <c r="E122" i="6"/>
  <c r="O123" i="1"/>
  <c r="Q123" i="1"/>
  <c r="N123" i="1"/>
  <c r="K123" i="1"/>
  <c r="P123" i="1"/>
  <c r="R123" i="1"/>
  <c r="S123" i="1"/>
  <c r="Y123" i="1"/>
  <c r="T123" i="1"/>
  <c r="Z123" i="1"/>
  <c r="AA123" i="1"/>
  <c r="G123" i="1"/>
  <c r="L123" i="1"/>
  <c r="H123" i="1"/>
  <c r="M123" i="1"/>
  <c r="AB123" i="1"/>
  <c r="E123" i="6"/>
  <c r="O124" i="1"/>
  <c r="Q124" i="1"/>
  <c r="N124" i="1"/>
  <c r="K124" i="1"/>
  <c r="P124" i="1"/>
  <c r="R124" i="1"/>
  <c r="S124" i="1"/>
  <c r="Y124" i="1"/>
  <c r="T124" i="1"/>
  <c r="Z124" i="1"/>
  <c r="AA124" i="1"/>
  <c r="G124" i="1"/>
  <c r="L124" i="1"/>
  <c r="H124" i="1"/>
  <c r="M124" i="1"/>
  <c r="AB124" i="1"/>
  <c r="E124" i="6"/>
  <c r="O125" i="1"/>
  <c r="Q125" i="1"/>
  <c r="N125" i="1"/>
  <c r="K125" i="1"/>
  <c r="P125" i="1"/>
  <c r="R125" i="1"/>
  <c r="S125" i="1"/>
  <c r="Y125" i="1"/>
  <c r="T125" i="1"/>
  <c r="Z125" i="1"/>
  <c r="AA125" i="1"/>
  <c r="G125" i="1"/>
  <c r="L125" i="1"/>
  <c r="H125" i="1"/>
  <c r="M125" i="1"/>
  <c r="AB125" i="1"/>
  <c r="E125" i="6"/>
  <c r="O126" i="1"/>
  <c r="Q126" i="1"/>
  <c r="N126" i="1"/>
  <c r="K126" i="1"/>
  <c r="P126" i="1"/>
  <c r="R126" i="1"/>
  <c r="S126" i="1"/>
  <c r="Y126" i="1"/>
  <c r="T126" i="1"/>
  <c r="Z126" i="1"/>
  <c r="AA126" i="1"/>
  <c r="G126" i="1"/>
  <c r="L126" i="1"/>
  <c r="H126" i="1"/>
  <c r="M126" i="1"/>
  <c r="AB126" i="1"/>
  <c r="E126" i="6"/>
  <c r="O127" i="1"/>
  <c r="Q127" i="1"/>
  <c r="N127" i="1"/>
  <c r="K127" i="1"/>
  <c r="P127" i="1"/>
  <c r="R127" i="1"/>
  <c r="S127" i="1"/>
  <c r="Y127" i="1"/>
  <c r="T127" i="1"/>
  <c r="Z127" i="1"/>
  <c r="AA127" i="1"/>
  <c r="G127" i="1"/>
  <c r="L127" i="1"/>
  <c r="H127" i="1"/>
  <c r="M127" i="1"/>
  <c r="AB127" i="1"/>
  <c r="E127" i="6"/>
  <c r="O128" i="1"/>
  <c r="Q128" i="1"/>
  <c r="N128" i="1"/>
  <c r="K128" i="1"/>
  <c r="P128" i="1"/>
  <c r="R128" i="1"/>
  <c r="S128" i="1"/>
  <c r="Y128" i="1"/>
  <c r="T128" i="1"/>
  <c r="Z128" i="1"/>
  <c r="AA128" i="1"/>
  <c r="G128" i="1"/>
  <c r="L128" i="1"/>
  <c r="H128" i="1"/>
  <c r="M128" i="1"/>
  <c r="AB128" i="1"/>
  <c r="E128" i="6"/>
  <c r="O129" i="1"/>
  <c r="Q129" i="1"/>
  <c r="N129" i="1"/>
  <c r="K129" i="1"/>
  <c r="P129" i="1"/>
  <c r="R129" i="1"/>
  <c r="S129" i="1"/>
  <c r="Y129" i="1"/>
  <c r="T129" i="1"/>
  <c r="Z129" i="1"/>
  <c r="AA129" i="1"/>
  <c r="G129" i="1"/>
  <c r="L129" i="1"/>
  <c r="H129" i="1"/>
  <c r="M129" i="1"/>
  <c r="AB129" i="1"/>
  <c r="E129" i="6"/>
  <c r="O130" i="1"/>
  <c r="Q130" i="1"/>
  <c r="N130" i="1"/>
  <c r="K130" i="1"/>
  <c r="P130" i="1"/>
  <c r="R130" i="1"/>
  <c r="S130" i="1"/>
  <c r="Y130" i="1"/>
  <c r="T130" i="1"/>
  <c r="Z130" i="1"/>
  <c r="AA130" i="1"/>
  <c r="G130" i="1"/>
  <c r="L130" i="1"/>
  <c r="H130" i="1"/>
  <c r="M130" i="1"/>
  <c r="AB130" i="1"/>
  <c r="E130" i="6"/>
  <c r="O131" i="1"/>
  <c r="Q131" i="1"/>
  <c r="N131" i="1"/>
  <c r="K131" i="1"/>
  <c r="P131" i="1"/>
  <c r="R131" i="1"/>
  <c r="S131" i="1"/>
  <c r="Y131" i="1"/>
  <c r="T131" i="1"/>
  <c r="Z131" i="1"/>
  <c r="AA131" i="1"/>
  <c r="G131" i="1"/>
  <c r="L131" i="1"/>
  <c r="H131" i="1"/>
  <c r="M131" i="1"/>
  <c r="AB131" i="1"/>
  <c r="E131" i="6"/>
  <c r="O132" i="1"/>
  <c r="Q132" i="1"/>
  <c r="N132" i="1"/>
  <c r="K132" i="1"/>
  <c r="P132" i="1"/>
  <c r="R132" i="1"/>
  <c r="S132" i="1"/>
  <c r="Y132" i="1"/>
  <c r="T132" i="1"/>
  <c r="Z132" i="1"/>
  <c r="AA132" i="1"/>
  <c r="G132" i="1"/>
  <c r="L132" i="1"/>
  <c r="H132" i="1"/>
  <c r="M132" i="1"/>
  <c r="AB132" i="1"/>
  <c r="E132" i="6"/>
  <c r="O133" i="1"/>
  <c r="Q133" i="1"/>
  <c r="N133" i="1"/>
  <c r="K133" i="1"/>
  <c r="P133" i="1"/>
  <c r="R133" i="1"/>
  <c r="S133" i="1"/>
  <c r="Y133" i="1"/>
  <c r="T133" i="1"/>
  <c r="Z133" i="1"/>
  <c r="AA133" i="1"/>
  <c r="G133" i="1"/>
  <c r="L133" i="1"/>
  <c r="H133" i="1"/>
  <c r="M133" i="1"/>
  <c r="AB133" i="1"/>
  <c r="E133" i="6"/>
  <c r="O134" i="1"/>
  <c r="Q134" i="1"/>
  <c r="N134" i="1"/>
  <c r="K134" i="1"/>
  <c r="P134" i="1"/>
  <c r="R134" i="1"/>
  <c r="S134" i="1"/>
  <c r="Y134" i="1"/>
  <c r="T134" i="1"/>
  <c r="Z134" i="1"/>
  <c r="AA134" i="1"/>
  <c r="G134" i="1"/>
  <c r="L134" i="1"/>
  <c r="H134" i="1"/>
  <c r="M134" i="1"/>
  <c r="AB134" i="1"/>
  <c r="E134" i="6"/>
  <c r="O135" i="1"/>
  <c r="Q135" i="1"/>
  <c r="N135" i="1"/>
  <c r="K135" i="1"/>
  <c r="P135" i="1"/>
  <c r="R135" i="1"/>
  <c r="S135" i="1"/>
  <c r="Y135" i="1"/>
  <c r="T135" i="1"/>
  <c r="Z135" i="1"/>
  <c r="AA135" i="1"/>
  <c r="G135" i="1"/>
  <c r="L135" i="1"/>
  <c r="H135" i="1"/>
  <c r="M135" i="1"/>
  <c r="AB135" i="1"/>
  <c r="E135" i="6"/>
  <c r="O136" i="1"/>
  <c r="Q136" i="1"/>
  <c r="N136" i="1"/>
  <c r="K136" i="1"/>
  <c r="P136" i="1"/>
  <c r="R136" i="1"/>
  <c r="S136" i="1"/>
  <c r="Y136" i="1"/>
  <c r="T136" i="1"/>
  <c r="Z136" i="1"/>
  <c r="AA136" i="1"/>
  <c r="G136" i="1"/>
  <c r="L136" i="1"/>
  <c r="H136" i="1"/>
  <c r="M136" i="1"/>
  <c r="AB136" i="1"/>
  <c r="E136" i="6"/>
  <c r="O137" i="1"/>
  <c r="Q137" i="1"/>
  <c r="N137" i="1"/>
  <c r="K137" i="1"/>
  <c r="P137" i="1"/>
  <c r="R137" i="1"/>
  <c r="S137" i="1"/>
  <c r="Y137" i="1"/>
  <c r="T137" i="1"/>
  <c r="Z137" i="1"/>
  <c r="AA137" i="1"/>
  <c r="G137" i="1"/>
  <c r="L137" i="1"/>
  <c r="H137" i="1"/>
  <c r="M137" i="1"/>
  <c r="AB137" i="1"/>
  <c r="E137" i="6"/>
  <c r="O138" i="1"/>
  <c r="Q138" i="1"/>
  <c r="N138" i="1"/>
  <c r="K138" i="1"/>
  <c r="P138" i="1"/>
  <c r="R138" i="1"/>
  <c r="S138" i="1"/>
  <c r="Y138" i="1"/>
  <c r="T138" i="1"/>
  <c r="Z138" i="1"/>
  <c r="AA138" i="1"/>
  <c r="G138" i="1"/>
  <c r="L138" i="1"/>
  <c r="H138" i="1"/>
  <c r="M138" i="1"/>
  <c r="AB138" i="1"/>
  <c r="E138" i="6"/>
  <c r="O139" i="1"/>
  <c r="Q139" i="1"/>
  <c r="N139" i="1"/>
  <c r="K139" i="1"/>
  <c r="P139" i="1"/>
  <c r="R139" i="1"/>
  <c r="S139" i="1"/>
  <c r="Y139" i="1"/>
  <c r="T139" i="1"/>
  <c r="Z139" i="1"/>
  <c r="AA139" i="1"/>
  <c r="G139" i="1"/>
  <c r="L139" i="1"/>
  <c r="H139" i="1"/>
  <c r="M139" i="1"/>
  <c r="AB139" i="1"/>
  <c r="E139" i="6"/>
  <c r="O140" i="1"/>
  <c r="Q140" i="1"/>
  <c r="N140" i="1"/>
  <c r="K140" i="1"/>
  <c r="P140" i="1"/>
  <c r="R140" i="1"/>
  <c r="S140" i="1"/>
  <c r="Y140" i="1"/>
  <c r="T140" i="1"/>
  <c r="Z140" i="1"/>
  <c r="AA140" i="1"/>
  <c r="G140" i="1"/>
  <c r="L140" i="1"/>
  <c r="H140" i="1"/>
  <c r="M140" i="1"/>
  <c r="AB140" i="1"/>
  <c r="E140" i="6"/>
  <c r="O141" i="1"/>
  <c r="Q141" i="1"/>
  <c r="N141" i="1"/>
  <c r="K141" i="1"/>
  <c r="P141" i="1"/>
  <c r="R141" i="1"/>
  <c r="S141" i="1"/>
  <c r="Y141" i="1"/>
  <c r="T141" i="1"/>
  <c r="Z141" i="1"/>
  <c r="AA141" i="1"/>
  <c r="G141" i="1"/>
  <c r="L141" i="1"/>
  <c r="H141" i="1"/>
  <c r="M141" i="1"/>
  <c r="AB141" i="1"/>
  <c r="O142" i="1"/>
  <c r="Q142" i="1"/>
  <c r="N142" i="1"/>
  <c r="K142" i="1"/>
  <c r="P142" i="1"/>
  <c r="R142" i="1"/>
  <c r="S142" i="1"/>
  <c r="Y142" i="1"/>
  <c r="T142" i="1"/>
  <c r="Z142" i="1"/>
  <c r="AA142" i="1"/>
  <c r="G142" i="1"/>
  <c r="L142" i="1"/>
  <c r="H142" i="1"/>
  <c r="M142" i="1"/>
  <c r="AB142" i="1"/>
  <c r="O143" i="1"/>
  <c r="Q143" i="1"/>
  <c r="N143" i="1"/>
  <c r="K143" i="1"/>
  <c r="P143" i="1"/>
  <c r="R143" i="1"/>
  <c r="S143" i="1"/>
  <c r="Y143" i="1"/>
  <c r="T143" i="1"/>
  <c r="Z143" i="1"/>
  <c r="AA143" i="1"/>
  <c r="G143" i="1"/>
  <c r="L143" i="1"/>
  <c r="H143" i="1"/>
  <c r="M143" i="1"/>
  <c r="AB143" i="1"/>
  <c r="O144" i="1"/>
  <c r="Q144" i="1"/>
  <c r="N144" i="1"/>
  <c r="K144" i="1"/>
  <c r="P144" i="1"/>
  <c r="R144" i="1"/>
  <c r="S144" i="1"/>
  <c r="Y144" i="1"/>
  <c r="T144" i="1"/>
  <c r="Z144" i="1"/>
  <c r="AA144" i="1"/>
  <c r="G144" i="1"/>
  <c r="L144" i="1"/>
  <c r="H144" i="1"/>
  <c r="M144" i="1"/>
  <c r="AB144" i="1"/>
  <c r="O145" i="1"/>
  <c r="Q145" i="1"/>
  <c r="N145" i="1"/>
  <c r="K145" i="1"/>
  <c r="P145" i="1"/>
  <c r="R145" i="1"/>
  <c r="S145" i="1"/>
  <c r="Y145" i="1"/>
  <c r="T145" i="1"/>
  <c r="Z145" i="1"/>
  <c r="AA145" i="1"/>
  <c r="G145" i="1"/>
  <c r="L145" i="1"/>
  <c r="H145" i="1"/>
  <c r="M145" i="1"/>
  <c r="AB145" i="1"/>
  <c r="O146" i="1"/>
  <c r="Q146" i="1"/>
  <c r="N146" i="1"/>
  <c r="K146" i="1"/>
  <c r="P146" i="1"/>
  <c r="R146" i="1"/>
  <c r="S146" i="1"/>
  <c r="Y146" i="1"/>
  <c r="T146" i="1"/>
  <c r="Z146" i="1"/>
  <c r="AA146" i="1"/>
  <c r="G146" i="1"/>
  <c r="L146" i="1"/>
  <c r="H146" i="1"/>
  <c r="M146" i="1"/>
  <c r="AB146" i="1"/>
  <c r="O147" i="1"/>
  <c r="Q147" i="1"/>
  <c r="N147" i="1"/>
  <c r="K147" i="1"/>
  <c r="P147" i="1"/>
  <c r="R147" i="1"/>
  <c r="S147" i="1"/>
  <c r="Y147" i="1"/>
  <c r="T147" i="1"/>
  <c r="Z147" i="1"/>
  <c r="AA147" i="1"/>
  <c r="G147" i="1"/>
  <c r="L147" i="1"/>
  <c r="H147" i="1"/>
  <c r="M147" i="1"/>
  <c r="AB147" i="1"/>
  <c r="O148" i="1"/>
  <c r="Q148" i="1"/>
  <c r="N148" i="1"/>
  <c r="K148" i="1"/>
  <c r="P148" i="1"/>
  <c r="R148" i="1"/>
  <c r="S148" i="1"/>
  <c r="Y148" i="1"/>
  <c r="T148" i="1"/>
  <c r="Z148" i="1"/>
  <c r="AA148" i="1"/>
  <c r="G148" i="1"/>
  <c r="L148" i="1"/>
  <c r="H148" i="1"/>
  <c r="M148" i="1"/>
  <c r="AB148" i="1"/>
  <c r="O149" i="1"/>
  <c r="Q149" i="1"/>
  <c r="N149" i="1"/>
  <c r="K149" i="1"/>
  <c r="P149" i="1"/>
  <c r="R149" i="1"/>
  <c r="S149" i="1"/>
  <c r="Y149" i="1"/>
  <c r="T149" i="1"/>
  <c r="Z149" i="1"/>
  <c r="AA149" i="1"/>
  <c r="G149" i="1"/>
  <c r="L149" i="1"/>
  <c r="H149" i="1"/>
  <c r="M149" i="1"/>
  <c r="AB149" i="1"/>
  <c r="O150" i="1"/>
  <c r="Q150" i="1"/>
  <c r="N150" i="1"/>
  <c r="K150" i="1"/>
  <c r="P150" i="1"/>
  <c r="R150" i="1"/>
  <c r="S150" i="1"/>
  <c r="Y150" i="1"/>
  <c r="T150" i="1"/>
  <c r="Z150" i="1"/>
  <c r="AA150" i="1"/>
  <c r="G150" i="1"/>
  <c r="L150" i="1"/>
  <c r="H150" i="1"/>
  <c r="M150" i="1"/>
  <c r="AB150" i="1"/>
  <c r="O151" i="1"/>
  <c r="Q151" i="1"/>
  <c r="N151" i="1"/>
  <c r="K151" i="1"/>
  <c r="P151" i="1"/>
  <c r="R151" i="1"/>
  <c r="S151" i="1"/>
  <c r="Y151" i="1"/>
  <c r="T151" i="1"/>
  <c r="Z151" i="1"/>
  <c r="AA151" i="1"/>
  <c r="G151" i="1"/>
  <c r="L151" i="1"/>
  <c r="H151" i="1"/>
  <c r="M151" i="1"/>
  <c r="AB151" i="1"/>
  <c r="O152" i="1"/>
  <c r="Q152" i="1"/>
  <c r="N152" i="1"/>
  <c r="K152" i="1"/>
  <c r="P152" i="1"/>
  <c r="R152" i="1"/>
  <c r="S152" i="1"/>
  <c r="Y152" i="1"/>
  <c r="T152" i="1"/>
  <c r="Z152" i="1"/>
  <c r="AA152" i="1"/>
  <c r="G152" i="1"/>
  <c r="L152" i="1"/>
  <c r="H152" i="1"/>
  <c r="M152" i="1"/>
  <c r="AB152" i="1"/>
  <c r="O153" i="1"/>
  <c r="Q153" i="1"/>
  <c r="N153" i="1"/>
  <c r="K153" i="1"/>
  <c r="P153" i="1"/>
  <c r="R153" i="1"/>
  <c r="S153" i="1"/>
  <c r="Y153" i="1"/>
  <c r="T153" i="1"/>
  <c r="Z153" i="1"/>
  <c r="AA153" i="1"/>
  <c r="G153" i="1"/>
  <c r="L153" i="1"/>
  <c r="H153" i="1"/>
  <c r="M153" i="1"/>
  <c r="AB153" i="1"/>
  <c r="O154" i="1"/>
  <c r="Q154" i="1"/>
  <c r="N154" i="1"/>
  <c r="K154" i="1"/>
  <c r="P154" i="1"/>
  <c r="R154" i="1"/>
  <c r="S154" i="1"/>
  <c r="Y154" i="1"/>
  <c r="T154" i="1"/>
  <c r="Z154" i="1"/>
  <c r="AA154" i="1"/>
  <c r="G154" i="1"/>
  <c r="L154" i="1"/>
  <c r="H154" i="1"/>
  <c r="M154" i="1"/>
  <c r="AB154" i="1"/>
  <c r="O155" i="1"/>
  <c r="Q155" i="1"/>
  <c r="N155" i="1"/>
  <c r="K155" i="1"/>
  <c r="P155" i="1"/>
  <c r="R155" i="1"/>
  <c r="S155" i="1"/>
  <c r="Y155" i="1"/>
  <c r="T155" i="1"/>
  <c r="Z155" i="1"/>
  <c r="AA155" i="1"/>
  <c r="G155" i="1"/>
  <c r="L155" i="1"/>
  <c r="H155" i="1"/>
  <c r="M155" i="1"/>
  <c r="AB155" i="1"/>
  <c r="O156" i="1"/>
  <c r="Q156" i="1"/>
  <c r="N156" i="1"/>
  <c r="K156" i="1"/>
  <c r="P156" i="1"/>
  <c r="R156" i="1"/>
  <c r="S156" i="1"/>
  <c r="Y156" i="1"/>
  <c r="T156" i="1"/>
  <c r="Z156" i="1"/>
  <c r="AA156" i="1"/>
  <c r="G156" i="1"/>
  <c r="L156" i="1"/>
  <c r="H156" i="1"/>
  <c r="M156" i="1"/>
  <c r="AB156" i="1"/>
  <c r="O157" i="1"/>
  <c r="Q157" i="1"/>
  <c r="N157" i="1"/>
  <c r="K157" i="1"/>
  <c r="P157" i="1"/>
  <c r="R157" i="1"/>
  <c r="S157" i="1"/>
  <c r="Y157" i="1"/>
  <c r="T157" i="1"/>
  <c r="Z157" i="1"/>
  <c r="AA157" i="1"/>
  <c r="G157" i="1"/>
  <c r="L157" i="1"/>
  <c r="H157" i="1"/>
  <c r="M157" i="1"/>
  <c r="AB157" i="1"/>
  <c r="O158" i="1"/>
  <c r="Q158" i="1"/>
  <c r="N158" i="1"/>
  <c r="K158" i="1"/>
  <c r="P158" i="1"/>
  <c r="R158" i="1"/>
  <c r="S158" i="1"/>
  <c r="Y158" i="1"/>
  <c r="T158" i="1"/>
  <c r="Z158" i="1"/>
  <c r="AA158" i="1"/>
  <c r="G158" i="1"/>
  <c r="L158" i="1"/>
  <c r="H158" i="1"/>
  <c r="M158" i="1"/>
  <c r="AB158" i="1"/>
  <c r="O159" i="1"/>
  <c r="Q159" i="1"/>
  <c r="N159" i="1"/>
  <c r="K159" i="1"/>
  <c r="P159" i="1"/>
  <c r="R159" i="1"/>
  <c r="S159" i="1"/>
  <c r="Y159" i="1"/>
  <c r="T159" i="1"/>
  <c r="Z159" i="1"/>
  <c r="AA159" i="1"/>
  <c r="G159" i="1"/>
  <c r="L159" i="1"/>
  <c r="H159" i="1"/>
  <c r="M159" i="1"/>
  <c r="AB159" i="1"/>
  <c r="O160" i="1"/>
  <c r="Q160" i="1"/>
  <c r="N160" i="1"/>
  <c r="K160" i="1"/>
  <c r="P160" i="1"/>
  <c r="R160" i="1"/>
  <c r="S160" i="1"/>
  <c r="Y160" i="1"/>
  <c r="T160" i="1"/>
  <c r="Z160" i="1"/>
  <c r="AA160" i="1"/>
  <c r="G160" i="1"/>
  <c r="L160" i="1"/>
  <c r="H160" i="1"/>
  <c r="M160" i="1"/>
  <c r="AB160" i="1"/>
  <c r="O161" i="1"/>
  <c r="Q161" i="1"/>
  <c r="N161" i="1"/>
  <c r="K161" i="1"/>
  <c r="P161" i="1"/>
  <c r="R161" i="1"/>
  <c r="S161" i="1"/>
  <c r="Y161" i="1"/>
  <c r="T161" i="1"/>
  <c r="Z161" i="1"/>
  <c r="AA161" i="1"/>
  <c r="G161" i="1"/>
  <c r="L161" i="1"/>
  <c r="H161" i="1"/>
  <c r="M161" i="1"/>
  <c r="AB161" i="1"/>
  <c r="O162" i="1"/>
  <c r="Q162" i="1"/>
  <c r="N162" i="1"/>
  <c r="K162" i="1"/>
  <c r="P162" i="1"/>
  <c r="R162" i="1"/>
  <c r="S162" i="1"/>
  <c r="Y162" i="1"/>
  <c r="T162" i="1"/>
  <c r="Z162" i="1"/>
  <c r="AA162" i="1"/>
  <c r="G162" i="1"/>
  <c r="L162" i="1"/>
  <c r="H162" i="1"/>
  <c r="M162" i="1"/>
  <c r="AB162" i="1"/>
  <c r="O163" i="1"/>
  <c r="Q163" i="1"/>
  <c r="N163" i="1"/>
  <c r="K163" i="1"/>
  <c r="P163" i="1"/>
  <c r="R163" i="1"/>
  <c r="S163" i="1"/>
  <c r="Y163" i="1"/>
  <c r="T163" i="1"/>
  <c r="Z163" i="1"/>
  <c r="AA163" i="1"/>
  <c r="G163" i="1"/>
  <c r="L163" i="1"/>
  <c r="H163" i="1"/>
  <c r="M163" i="1"/>
  <c r="AB163" i="1"/>
  <c r="O164" i="1"/>
  <c r="Q164" i="1"/>
  <c r="N164" i="1"/>
  <c r="K164" i="1"/>
  <c r="P164" i="1"/>
  <c r="R164" i="1"/>
  <c r="S164" i="1"/>
  <c r="Y164" i="1"/>
  <c r="T164" i="1"/>
  <c r="Z164" i="1"/>
  <c r="AA164" i="1"/>
  <c r="G164" i="1"/>
  <c r="L164" i="1"/>
  <c r="H164" i="1"/>
  <c r="M164" i="1"/>
  <c r="AB164" i="1"/>
  <c r="O165" i="1"/>
  <c r="Q165" i="1"/>
  <c r="N165" i="1"/>
  <c r="K165" i="1"/>
  <c r="P165" i="1"/>
  <c r="R165" i="1"/>
  <c r="S165" i="1"/>
  <c r="Y165" i="1"/>
  <c r="T165" i="1"/>
  <c r="Z165" i="1"/>
  <c r="AA165" i="1"/>
  <c r="G165" i="1"/>
  <c r="L165" i="1"/>
  <c r="H165" i="1"/>
  <c r="M165" i="1"/>
  <c r="AB165" i="1"/>
  <c r="O166" i="1"/>
  <c r="Q166" i="1"/>
  <c r="N166" i="1"/>
  <c r="K166" i="1"/>
  <c r="P166" i="1"/>
  <c r="R166" i="1"/>
  <c r="S166" i="1"/>
  <c r="Y166" i="1"/>
  <c r="T166" i="1"/>
  <c r="Z166" i="1"/>
  <c r="AA166" i="1"/>
  <c r="G166" i="1"/>
  <c r="L166" i="1"/>
  <c r="H166" i="1"/>
  <c r="M166" i="1"/>
  <c r="AB166" i="1"/>
  <c r="O167" i="1"/>
  <c r="Q167" i="1"/>
  <c r="N167" i="1"/>
  <c r="K167" i="1"/>
  <c r="P167" i="1"/>
  <c r="R167" i="1"/>
  <c r="S167" i="1"/>
  <c r="Y167" i="1"/>
  <c r="T167" i="1"/>
  <c r="Z167" i="1"/>
  <c r="AA167" i="1"/>
  <c r="G167" i="1"/>
  <c r="L167" i="1"/>
  <c r="H167" i="1"/>
  <c r="M167" i="1"/>
  <c r="AB167" i="1"/>
  <c r="O168" i="1"/>
  <c r="Q168" i="1"/>
  <c r="N168" i="1"/>
  <c r="K168" i="1"/>
  <c r="P168" i="1"/>
  <c r="R168" i="1"/>
  <c r="S168" i="1"/>
  <c r="Y168" i="1"/>
  <c r="T168" i="1"/>
  <c r="Z168" i="1"/>
  <c r="AA168" i="1"/>
  <c r="G168" i="1"/>
  <c r="L168" i="1"/>
  <c r="H168" i="1"/>
  <c r="M168" i="1"/>
  <c r="AB168" i="1"/>
  <c r="O169" i="1"/>
  <c r="Q169" i="1"/>
  <c r="N169" i="1"/>
  <c r="K169" i="1"/>
  <c r="P169" i="1"/>
  <c r="R169" i="1"/>
  <c r="S169" i="1"/>
  <c r="Y169" i="1"/>
  <c r="T169" i="1"/>
  <c r="Z169" i="1"/>
  <c r="AA169" i="1"/>
  <c r="G169" i="1"/>
  <c r="L169" i="1"/>
  <c r="H169" i="1"/>
  <c r="M169" i="1"/>
  <c r="AB169" i="1"/>
  <c r="O170" i="1"/>
  <c r="Q170" i="1"/>
  <c r="N170" i="1"/>
  <c r="K170" i="1"/>
  <c r="P170" i="1"/>
  <c r="R170" i="1"/>
  <c r="S170" i="1"/>
  <c r="Y170" i="1"/>
  <c r="T170" i="1"/>
  <c r="Z170" i="1"/>
  <c r="AA170" i="1"/>
  <c r="G170" i="1"/>
  <c r="L170" i="1"/>
  <c r="H170" i="1"/>
  <c r="M170" i="1"/>
  <c r="AB170" i="1"/>
  <c r="O171" i="1"/>
  <c r="Q171" i="1"/>
  <c r="N171" i="1"/>
  <c r="K171" i="1"/>
  <c r="P171" i="1"/>
  <c r="R171" i="1"/>
  <c r="S171" i="1"/>
  <c r="Y171" i="1"/>
  <c r="T171" i="1"/>
  <c r="Z171" i="1"/>
  <c r="AA171" i="1"/>
  <c r="G171" i="1"/>
  <c r="L171" i="1"/>
  <c r="H171" i="1"/>
  <c r="M171" i="1"/>
  <c r="AB171" i="1"/>
  <c r="O172" i="1"/>
  <c r="Q172" i="1"/>
  <c r="N172" i="1"/>
  <c r="K172" i="1"/>
  <c r="P172" i="1"/>
  <c r="R172" i="1"/>
  <c r="S172" i="1"/>
  <c r="Y172" i="1"/>
  <c r="T172" i="1"/>
  <c r="Z172" i="1"/>
  <c r="AA172" i="1"/>
  <c r="G172" i="1"/>
  <c r="L172" i="1"/>
  <c r="H172" i="1"/>
  <c r="M172" i="1"/>
  <c r="AB172" i="1"/>
  <c r="O173" i="1"/>
  <c r="Q173" i="1"/>
  <c r="N173" i="1"/>
  <c r="I173" i="1"/>
  <c r="K173" i="1"/>
  <c r="P173" i="1"/>
  <c r="R173" i="1"/>
  <c r="S173" i="1"/>
  <c r="Y173" i="1"/>
  <c r="T173" i="1"/>
  <c r="Z173" i="1"/>
  <c r="AA173" i="1"/>
  <c r="G173" i="1"/>
  <c r="L173" i="1"/>
  <c r="H173" i="1"/>
  <c r="M173" i="1"/>
  <c r="AB173" i="1"/>
  <c r="O174" i="1"/>
  <c r="Q174" i="1"/>
  <c r="N174" i="1"/>
  <c r="I174" i="1"/>
  <c r="K174" i="1"/>
  <c r="P174" i="1"/>
  <c r="R174" i="1"/>
  <c r="S174" i="1"/>
  <c r="Y174" i="1"/>
  <c r="T174" i="1"/>
  <c r="Z174" i="1"/>
  <c r="AA174" i="1"/>
  <c r="G174" i="1"/>
  <c r="L174" i="1"/>
  <c r="H174" i="1"/>
  <c r="M174" i="1"/>
  <c r="AB174" i="1"/>
  <c r="O175" i="1"/>
  <c r="Q175" i="1"/>
  <c r="N175" i="1"/>
  <c r="I175" i="1"/>
  <c r="K175" i="1"/>
  <c r="P175" i="1"/>
  <c r="R175" i="1"/>
  <c r="S175" i="1"/>
  <c r="Y175" i="1"/>
  <c r="T175" i="1"/>
  <c r="Z175" i="1"/>
  <c r="AA175" i="1"/>
  <c r="G175" i="1"/>
  <c r="L175" i="1"/>
  <c r="H175" i="1"/>
  <c r="M175" i="1"/>
  <c r="AB175" i="1"/>
  <c r="O176" i="1"/>
  <c r="Q176" i="1"/>
  <c r="N176" i="1"/>
  <c r="I176" i="1"/>
  <c r="K176" i="1"/>
  <c r="P176" i="1"/>
  <c r="R176" i="1"/>
  <c r="S176" i="1"/>
  <c r="Y176" i="1"/>
  <c r="T176" i="1"/>
  <c r="Z176" i="1"/>
  <c r="AA176" i="1"/>
  <c r="G176" i="1"/>
  <c r="L176" i="1"/>
  <c r="H176" i="1"/>
  <c r="M176" i="1"/>
  <c r="AB176" i="1"/>
  <c r="O177" i="1"/>
  <c r="Q177" i="1"/>
  <c r="N177" i="1"/>
  <c r="I177" i="1"/>
  <c r="K177" i="1"/>
  <c r="P177" i="1"/>
  <c r="R177" i="1"/>
  <c r="S177" i="1"/>
  <c r="Y177" i="1"/>
  <c r="T177" i="1"/>
  <c r="Z177" i="1"/>
  <c r="AA177" i="1"/>
  <c r="G177" i="1"/>
  <c r="L177" i="1"/>
  <c r="H177" i="1"/>
  <c r="M177" i="1"/>
  <c r="AB177" i="1"/>
  <c r="O178" i="1"/>
  <c r="Q178" i="1"/>
  <c r="N178" i="1"/>
  <c r="I178" i="1"/>
  <c r="K178" i="1"/>
  <c r="P178" i="1"/>
  <c r="R178" i="1"/>
  <c r="S178" i="1"/>
  <c r="Y178" i="1"/>
  <c r="T178" i="1"/>
  <c r="Z178" i="1"/>
  <c r="AA178" i="1"/>
  <c r="G178" i="1"/>
  <c r="L178" i="1"/>
  <c r="H178" i="1"/>
  <c r="M178" i="1"/>
  <c r="AB178" i="1"/>
  <c r="O179" i="1"/>
  <c r="Q179" i="1"/>
  <c r="N179" i="1"/>
  <c r="I179" i="1"/>
  <c r="K179" i="1"/>
  <c r="P179" i="1"/>
  <c r="R179" i="1"/>
  <c r="S179" i="1"/>
  <c r="Y179" i="1"/>
  <c r="T179" i="1"/>
  <c r="Z179" i="1"/>
  <c r="AA179" i="1"/>
  <c r="G179" i="1"/>
  <c r="L179" i="1"/>
  <c r="H179" i="1"/>
  <c r="M179" i="1"/>
  <c r="AB179" i="1"/>
  <c r="O180" i="1"/>
  <c r="Q180" i="1"/>
  <c r="N180" i="1"/>
  <c r="I180" i="1"/>
  <c r="K180" i="1"/>
  <c r="P180" i="1"/>
  <c r="R180" i="1"/>
  <c r="S180" i="1"/>
  <c r="Y180" i="1"/>
  <c r="T180" i="1"/>
  <c r="Z180" i="1"/>
  <c r="AA180" i="1"/>
  <c r="G180" i="1"/>
  <c r="L180" i="1"/>
  <c r="H180" i="1"/>
  <c r="M180" i="1"/>
  <c r="AB180" i="1"/>
  <c r="O181" i="1"/>
  <c r="Q181" i="1"/>
  <c r="N181" i="1"/>
  <c r="I181" i="1"/>
  <c r="K181" i="1"/>
  <c r="P181" i="1"/>
  <c r="R181" i="1"/>
  <c r="S181" i="1"/>
  <c r="Y181" i="1"/>
  <c r="T181" i="1"/>
  <c r="Z181" i="1"/>
  <c r="AA181" i="1"/>
  <c r="G181" i="1"/>
  <c r="L181" i="1"/>
  <c r="H181" i="1"/>
  <c r="M181" i="1"/>
  <c r="AB181" i="1"/>
  <c r="O182" i="1"/>
  <c r="Q182" i="1"/>
  <c r="N182" i="1"/>
  <c r="I182" i="1"/>
  <c r="K182" i="1"/>
  <c r="P182" i="1"/>
  <c r="R182" i="1"/>
  <c r="S182" i="1"/>
  <c r="Y182" i="1"/>
  <c r="T182" i="1"/>
  <c r="Z182" i="1"/>
  <c r="AA182" i="1"/>
  <c r="G182" i="1"/>
  <c r="L182" i="1"/>
  <c r="H182" i="1"/>
  <c r="M182" i="1"/>
  <c r="AB182" i="1"/>
  <c r="O183" i="1"/>
  <c r="Q183" i="1"/>
  <c r="N183" i="1"/>
  <c r="I183" i="1"/>
  <c r="K183" i="1"/>
  <c r="P183" i="1"/>
  <c r="R183" i="1"/>
  <c r="S183" i="1"/>
  <c r="Y183" i="1"/>
  <c r="T183" i="1"/>
  <c r="Z183" i="1"/>
  <c r="AA183" i="1"/>
  <c r="G183" i="1"/>
  <c r="L183" i="1"/>
  <c r="H183" i="1"/>
  <c r="M183" i="1"/>
  <c r="AB183" i="1"/>
  <c r="O184" i="1"/>
  <c r="Q184" i="1"/>
  <c r="N184" i="1"/>
  <c r="I184" i="1"/>
  <c r="K184" i="1"/>
  <c r="P184" i="1"/>
  <c r="R184" i="1"/>
  <c r="S184" i="1"/>
  <c r="Y184" i="1"/>
  <c r="T184" i="1"/>
  <c r="Z184" i="1"/>
  <c r="AA184" i="1"/>
  <c r="G184" i="1"/>
  <c r="L184" i="1"/>
  <c r="H184" i="1"/>
  <c r="M184" i="1"/>
  <c r="AB184" i="1"/>
  <c r="O185" i="1"/>
  <c r="Q185" i="1"/>
  <c r="N185" i="1"/>
  <c r="I185" i="1"/>
  <c r="K185" i="1"/>
  <c r="P185" i="1"/>
  <c r="R185" i="1"/>
  <c r="S185" i="1"/>
  <c r="Y185" i="1"/>
  <c r="T185" i="1"/>
  <c r="Z185" i="1"/>
  <c r="AA185" i="1"/>
  <c r="G185" i="1"/>
  <c r="L185" i="1"/>
  <c r="H185" i="1"/>
  <c r="M185" i="1"/>
  <c r="AB185" i="1"/>
  <c r="O186" i="1"/>
  <c r="Q186" i="1"/>
  <c r="N186" i="1"/>
  <c r="I186" i="1"/>
  <c r="K186" i="1"/>
  <c r="P186" i="1"/>
  <c r="R186" i="1"/>
  <c r="S186" i="1"/>
  <c r="Y186" i="1"/>
  <c r="T186" i="1"/>
  <c r="Z186" i="1"/>
  <c r="AA186" i="1"/>
  <c r="G186" i="1"/>
  <c r="L186" i="1"/>
  <c r="H186" i="1"/>
  <c r="M186" i="1"/>
  <c r="AB186" i="1"/>
  <c r="O187" i="1"/>
  <c r="Q187" i="1"/>
  <c r="N187" i="1"/>
  <c r="I187" i="1"/>
  <c r="K187" i="1"/>
  <c r="P187" i="1"/>
  <c r="R187" i="1"/>
  <c r="S187" i="1"/>
  <c r="Y187" i="1"/>
  <c r="T187" i="1"/>
  <c r="Z187" i="1"/>
  <c r="AA187" i="1"/>
  <c r="G187" i="1"/>
  <c r="L187" i="1"/>
  <c r="H187" i="1"/>
  <c r="M187" i="1"/>
  <c r="AB187" i="1"/>
  <c r="O188" i="1"/>
  <c r="Q188" i="1"/>
  <c r="N188" i="1"/>
  <c r="I188" i="1"/>
  <c r="K188" i="1"/>
  <c r="P188" i="1"/>
  <c r="R188" i="1"/>
  <c r="S188" i="1"/>
  <c r="Y188" i="1"/>
  <c r="T188" i="1"/>
  <c r="Z188" i="1"/>
  <c r="AA188" i="1"/>
  <c r="G188" i="1"/>
  <c r="L188" i="1"/>
  <c r="H188" i="1"/>
  <c r="M188" i="1"/>
  <c r="AB188" i="1"/>
  <c r="O189" i="1"/>
  <c r="Q189" i="1"/>
  <c r="N189" i="1"/>
  <c r="I189" i="1"/>
  <c r="K189" i="1"/>
  <c r="P189" i="1"/>
  <c r="R189" i="1"/>
  <c r="S189" i="1"/>
  <c r="Y189" i="1"/>
  <c r="T189" i="1"/>
  <c r="Z189" i="1"/>
  <c r="AA189" i="1"/>
  <c r="G189" i="1"/>
  <c r="L189" i="1"/>
  <c r="H189" i="1"/>
  <c r="M189" i="1"/>
  <c r="AB189" i="1"/>
  <c r="O190" i="1"/>
  <c r="Q190" i="1"/>
  <c r="N190" i="1"/>
  <c r="I190" i="1"/>
  <c r="K190" i="1"/>
  <c r="P190" i="1"/>
  <c r="R190" i="1"/>
  <c r="S190" i="1"/>
  <c r="Y190" i="1"/>
  <c r="T190" i="1"/>
  <c r="Z190" i="1"/>
  <c r="AA190" i="1"/>
  <c r="G190" i="1"/>
  <c r="L190" i="1"/>
  <c r="H190" i="1"/>
  <c r="M190" i="1"/>
  <c r="AB190" i="1"/>
  <c r="O191" i="1"/>
  <c r="Q191" i="1"/>
  <c r="N191" i="1"/>
  <c r="I191" i="1"/>
  <c r="K191" i="1"/>
  <c r="P191" i="1"/>
  <c r="R191" i="1"/>
  <c r="S191" i="1"/>
  <c r="Y191" i="1"/>
  <c r="T191" i="1"/>
  <c r="Z191" i="1"/>
  <c r="AA191" i="1"/>
  <c r="G191" i="1"/>
  <c r="L191" i="1"/>
  <c r="H191" i="1"/>
  <c r="M191" i="1"/>
  <c r="AB191" i="1"/>
  <c r="E191" i="6"/>
  <c r="O192" i="1"/>
  <c r="Q192" i="1"/>
  <c r="N192" i="1"/>
  <c r="I192" i="1"/>
  <c r="K192" i="1"/>
  <c r="P192" i="1"/>
  <c r="R192" i="1"/>
  <c r="S192" i="1"/>
  <c r="Y192" i="1"/>
  <c r="T192" i="1"/>
  <c r="Z192" i="1"/>
  <c r="AA192" i="1"/>
  <c r="G192" i="1"/>
  <c r="L192" i="1"/>
  <c r="H192" i="1"/>
  <c r="M192" i="1"/>
  <c r="AB192" i="1"/>
  <c r="E192" i="6"/>
  <c r="O193" i="1"/>
  <c r="Q193" i="1"/>
  <c r="N193" i="1"/>
  <c r="I193" i="1"/>
  <c r="K193" i="1"/>
  <c r="P193" i="1"/>
  <c r="R193" i="1"/>
  <c r="S193" i="1"/>
  <c r="Y193" i="1"/>
  <c r="T193" i="1"/>
  <c r="Z193" i="1"/>
  <c r="AA193" i="1"/>
  <c r="G193" i="1"/>
  <c r="L193" i="1"/>
  <c r="H193" i="1"/>
  <c r="M193" i="1"/>
  <c r="AB193" i="1"/>
  <c r="E193" i="6"/>
  <c r="O194" i="1"/>
  <c r="Q194" i="1"/>
  <c r="N194" i="1"/>
  <c r="I194" i="1"/>
  <c r="K194" i="1"/>
  <c r="P194" i="1"/>
  <c r="R194" i="1"/>
  <c r="S194" i="1"/>
  <c r="Y194" i="1"/>
  <c r="T194" i="1"/>
  <c r="Z194" i="1"/>
  <c r="AA194" i="1"/>
  <c r="G194" i="1"/>
  <c r="L194" i="1"/>
  <c r="H194" i="1"/>
  <c r="M194" i="1"/>
  <c r="AB194" i="1"/>
  <c r="E194" i="6"/>
  <c r="AB195" i="1"/>
  <c r="E195" i="6"/>
  <c r="Y197" i="1"/>
  <c r="B196" i="6"/>
  <c r="Z197" i="1"/>
  <c r="C196" i="6"/>
  <c r="AA197" i="1"/>
  <c r="D196" i="6"/>
  <c r="AB197" i="1"/>
  <c r="E196" i="6"/>
  <c r="Y198" i="1"/>
  <c r="B197" i="6"/>
  <c r="Z198" i="1"/>
  <c r="C197" i="6"/>
  <c r="AA198" i="1"/>
  <c r="D197" i="6"/>
  <c r="AB198" i="1"/>
  <c r="E197" i="6"/>
  <c r="B198" i="6"/>
  <c r="C198" i="6"/>
  <c r="D198" i="6"/>
  <c r="E198" i="6"/>
  <c r="Y200" i="1"/>
  <c r="B199" i="6"/>
  <c r="Z200" i="1"/>
  <c r="C199" i="6"/>
  <c r="AA200" i="1"/>
  <c r="D199" i="6"/>
  <c r="AB200" i="1"/>
  <c r="E199" i="6"/>
  <c r="P200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AJ98" i="1"/>
  <c r="AK98" i="1"/>
  <c r="AL98" i="1"/>
  <c r="E99" i="1"/>
  <c r="AJ99" i="1"/>
  <c r="AK99" i="1"/>
  <c r="AL99" i="1"/>
  <c r="E100" i="1"/>
  <c r="AJ100" i="1"/>
  <c r="AK100" i="1"/>
  <c r="AL100" i="1"/>
  <c r="E101" i="1"/>
  <c r="AJ101" i="1"/>
  <c r="AK101" i="1"/>
  <c r="AL101" i="1"/>
  <c r="E102" i="1"/>
  <c r="AJ102" i="1"/>
  <c r="AK102" i="1"/>
  <c r="AL102" i="1"/>
  <c r="E103" i="1"/>
  <c r="AJ103" i="1"/>
  <c r="AK103" i="1"/>
  <c r="AL103" i="1"/>
  <c r="E104" i="1"/>
  <c r="AJ104" i="1"/>
  <c r="AK104" i="1"/>
  <c r="AL104" i="1"/>
  <c r="E105" i="1"/>
  <c r="AJ105" i="1"/>
  <c r="AK105" i="1"/>
  <c r="AL105" i="1"/>
  <c r="E106" i="1"/>
  <c r="AJ106" i="1"/>
  <c r="AK106" i="1"/>
  <c r="AL106" i="1"/>
  <c r="E107" i="1"/>
  <c r="AJ107" i="1"/>
  <c r="AK107" i="1"/>
  <c r="AL107" i="1"/>
  <c r="E108" i="1"/>
  <c r="AJ108" i="1"/>
  <c r="AK108" i="1"/>
  <c r="AL108" i="1"/>
  <c r="E109" i="1"/>
  <c r="AJ109" i="1"/>
  <c r="AK109" i="1"/>
  <c r="AL109" i="1"/>
  <c r="E110" i="1"/>
  <c r="AJ110" i="1"/>
  <c r="AK110" i="1"/>
  <c r="AL110" i="1"/>
  <c r="E111" i="1"/>
  <c r="AJ111" i="1"/>
  <c r="AK111" i="1"/>
  <c r="AL111" i="1"/>
  <c r="E112" i="1"/>
  <c r="AJ112" i="1"/>
  <c r="AK112" i="1"/>
  <c r="AL112" i="1"/>
  <c r="E113" i="1"/>
  <c r="AJ113" i="1"/>
  <c r="AK113" i="1"/>
  <c r="AL113" i="1"/>
  <c r="E114" i="1"/>
  <c r="AJ114" i="1"/>
  <c r="AK114" i="1"/>
  <c r="AL114" i="1"/>
  <c r="E115" i="1"/>
  <c r="AJ115" i="1"/>
  <c r="AK115" i="1"/>
  <c r="AL115" i="1"/>
  <c r="E116" i="1"/>
  <c r="AJ116" i="1"/>
  <c r="AK116" i="1"/>
  <c r="AL116" i="1"/>
  <c r="E117" i="1"/>
  <c r="AJ117" i="1"/>
  <c r="AK117" i="1"/>
  <c r="AL117" i="1"/>
  <c r="E118" i="1"/>
  <c r="AJ118" i="1"/>
  <c r="AK118" i="1"/>
  <c r="AL118" i="1"/>
  <c r="E119" i="1"/>
  <c r="AJ119" i="1"/>
  <c r="AK119" i="1"/>
  <c r="AL119" i="1"/>
  <c r="E120" i="1"/>
  <c r="AJ120" i="1"/>
  <c r="AK120" i="1"/>
  <c r="AL120" i="1"/>
  <c r="E121" i="1"/>
  <c r="AJ121" i="1"/>
  <c r="AK121" i="1"/>
  <c r="AL121" i="1"/>
  <c r="E122" i="1"/>
  <c r="AJ122" i="1"/>
  <c r="AK122" i="1"/>
  <c r="AL122" i="1"/>
  <c r="E123" i="1"/>
  <c r="AJ123" i="1"/>
  <c r="AK123" i="1"/>
  <c r="AL123" i="1"/>
  <c r="E124" i="1"/>
  <c r="AJ124" i="1"/>
  <c r="AK124" i="1"/>
  <c r="AL124" i="1"/>
  <c r="E125" i="1"/>
  <c r="AJ125" i="1"/>
  <c r="AK125" i="1"/>
  <c r="AL125" i="1"/>
  <c r="E126" i="1"/>
  <c r="AJ126" i="1"/>
  <c r="AK126" i="1"/>
  <c r="AL126" i="1"/>
  <c r="E127" i="1"/>
  <c r="AJ127" i="1"/>
  <c r="AK127" i="1"/>
  <c r="AL127" i="1"/>
  <c r="E128" i="1"/>
  <c r="AJ128" i="1"/>
  <c r="AK128" i="1"/>
  <c r="AL128" i="1"/>
  <c r="E129" i="1"/>
  <c r="AJ129" i="1"/>
  <c r="AK129" i="1"/>
  <c r="AL129" i="1"/>
  <c r="E130" i="1"/>
  <c r="AJ130" i="1"/>
  <c r="AK130" i="1"/>
  <c r="AL130" i="1"/>
  <c r="E131" i="1"/>
  <c r="AJ131" i="1"/>
  <c r="AK131" i="1"/>
  <c r="AL131" i="1"/>
  <c r="E132" i="1"/>
  <c r="AJ132" i="1"/>
  <c r="AK132" i="1"/>
  <c r="AL132" i="1"/>
  <c r="E133" i="1"/>
  <c r="AJ133" i="1"/>
  <c r="AK133" i="1"/>
  <c r="AL133" i="1"/>
  <c r="E134" i="1"/>
  <c r="AJ134" i="1"/>
  <c r="AK134" i="1"/>
  <c r="AL134" i="1"/>
  <c r="E135" i="1"/>
  <c r="AJ135" i="1"/>
  <c r="AK135" i="1"/>
  <c r="AL135" i="1"/>
  <c r="E136" i="1"/>
  <c r="AJ136" i="1"/>
  <c r="AK136" i="1"/>
  <c r="AL136" i="1"/>
  <c r="E137" i="1"/>
  <c r="AJ137" i="1"/>
  <c r="AK137" i="1"/>
  <c r="AL137" i="1"/>
  <c r="E138" i="1"/>
  <c r="AJ138" i="1"/>
  <c r="AK138" i="1"/>
  <c r="AL138" i="1"/>
  <c r="E139" i="1"/>
  <c r="AJ139" i="1"/>
  <c r="AK139" i="1"/>
  <c r="AL139" i="1"/>
  <c r="E140" i="1"/>
  <c r="AJ140" i="1"/>
  <c r="AK140" i="1"/>
  <c r="AL140" i="1"/>
  <c r="E141" i="1"/>
  <c r="AJ141" i="1"/>
  <c r="AK141" i="1"/>
  <c r="AL141" i="1"/>
  <c r="E142" i="1"/>
  <c r="AJ142" i="1"/>
  <c r="AK142" i="1"/>
  <c r="AL142" i="1"/>
  <c r="E143" i="1"/>
  <c r="AJ143" i="1"/>
  <c r="AK143" i="1"/>
  <c r="AL143" i="1"/>
  <c r="E144" i="1"/>
  <c r="AJ144" i="1"/>
  <c r="AK144" i="1"/>
  <c r="AL144" i="1"/>
  <c r="E145" i="1"/>
  <c r="AJ145" i="1"/>
  <c r="AK145" i="1"/>
  <c r="AL145" i="1"/>
  <c r="E146" i="1"/>
  <c r="AJ146" i="1"/>
  <c r="AK146" i="1"/>
  <c r="AL146" i="1"/>
  <c r="E147" i="1"/>
  <c r="AJ147" i="1"/>
  <c r="AK147" i="1"/>
  <c r="AL147" i="1"/>
  <c r="E148" i="1"/>
  <c r="AJ148" i="1"/>
  <c r="AK148" i="1"/>
  <c r="AL148" i="1"/>
  <c r="E149" i="1"/>
  <c r="AJ149" i="1"/>
  <c r="AK149" i="1"/>
  <c r="AL149" i="1"/>
  <c r="E150" i="1"/>
  <c r="AJ150" i="1"/>
  <c r="AK150" i="1"/>
  <c r="AL150" i="1"/>
  <c r="E151" i="1"/>
  <c r="AJ151" i="1"/>
  <c r="AK151" i="1"/>
  <c r="AL151" i="1"/>
  <c r="E152" i="1"/>
  <c r="AJ152" i="1"/>
  <c r="AK152" i="1"/>
  <c r="AL152" i="1"/>
  <c r="E153" i="1"/>
  <c r="AJ153" i="1"/>
  <c r="AK153" i="1"/>
  <c r="AL153" i="1"/>
  <c r="E154" i="1"/>
  <c r="AJ154" i="1"/>
  <c r="AK154" i="1"/>
  <c r="AL154" i="1"/>
  <c r="E155" i="1"/>
  <c r="AJ155" i="1"/>
  <c r="AK155" i="1"/>
  <c r="AL155" i="1"/>
  <c r="E156" i="1"/>
  <c r="AJ156" i="1"/>
  <c r="AK156" i="1"/>
  <c r="AL156" i="1"/>
  <c r="E157" i="1"/>
  <c r="AJ157" i="1"/>
  <c r="AK157" i="1"/>
  <c r="AL157" i="1"/>
  <c r="E158" i="1"/>
  <c r="AJ158" i="1"/>
  <c r="AK158" i="1"/>
  <c r="AL158" i="1"/>
  <c r="E159" i="1"/>
  <c r="AJ159" i="1"/>
  <c r="AK159" i="1"/>
  <c r="AL159" i="1"/>
  <c r="E160" i="1"/>
  <c r="AJ160" i="1"/>
  <c r="AK160" i="1"/>
  <c r="AL160" i="1"/>
  <c r="E161" i="1"/>
  <c r="AJ161" i="1"/>
  <c r="AK161" i="1"/>
  <c r="AL161" i="1"/>
  <c r="E162" i="1"/>
  <c r="AJ162" i="1"/>
  <c r="AK162" i="1"/>
  <c r="AL162" i="1"/>
  <c r="E163" i="1"/>
  <c r="AJ163" i="1"/>
  <c r="AK163" i="1"/>
  <c r="AL163" i="1"/>
  <c r="E164" i="1"/>
  <c r="AJ164" i="1"/>
  <c r="AK164" i="1"/>
  <c r="AL164" i="1"/>
  <c r="E165" i="1"/>
  <c r="AJ165" i="1"/>
  <c r="AK165" i="1"/>
  <c r="AL165" i="1"/>
  <c r="E166" i="1"/>
  <c r="AJ166" i="1"/>
  <c r="AK166" i="1"/>
  <c r="AL166" i="1"/>
  <c r="E167" i="1"/>
  <c r="AJ167" i="1"/>
  <c r="AK167" i="1"/>
  <c r="AL167" i="1"/>
  <c r="E168" i="1"/>
  <c r="AJ168" i="1"/>
  <c r="AK168" i="1"/>
  <c r="AL168" i="1"/>
  <c r="E169" i="1"/>
  <c r="AJ169" i="1"/>
  <c r="AK169" i="1"/>
  <c r="AL169" i="1"/>
  <c r="E170" i="1"/>
  <c r="AJ170" i="1"/>
  <c r="AK170" i="1"/>
  <c r="AL170" i="1"/>
  <c r="E171" i="1"/>
  <c r="AJ171" i="1"/>
  <c r="AK171" i="1"/>
  <c r="AL171" i="1"/>
  <c r="E172" i="1"/>
  <c r="AJ172" i="1"/>
  <c r="AK172" i="1"/>
  <c r="AL172" i="1"/>
  <c r="E173" i="1"/>
  <c r="AJ173" i="1"/>
  <c r="AK173" i="1"/>
  <c r="AL173" i="1"/>
  <c r="E174" i="1"/>
  <c r="AJ174" i="1"/>
  <c r="AK174" i="1"/>
  <c r="AL174" i="1"/>
  <c r="E175" i="1"/>
  <c r="AJ175" i="1"/>
  <c r="AK175" i="1"/>
  <c r="AL175" i="1"/>
  <c r="E176" i="1"/>
  <c r="AJ176" i="1"/>
  <c r="AK176" i="1"/>
  <c r="AL176" i="1"/>
  <c r="E177" i="1"/>
  <c r="AJ177" i="1"/>
  <c r="AK177" i="1"/>
  <c r="AL177" i="1"/>
  <c r="E178" i="1"/>
  <c r="AJ178" i="1"/>
  <c r="AK178" i="1"/>
  <c r="AL178" i="1"/>
  <c r="E179" i="1"/>
  <c r="AJ179" i="1"/>
  <c r="AK179" i="1"/>
  <c r="AL179" i="1"/>
  <c r="E180" i="1"/>
  <c r="AJ180" i="1"/>
  <c r="AK180" i="1"/>
  <c r="AL180" i="1"/>
  <c r="E181" i="1"/>
  <c r="AJ181" i="1"/>
  <c r="AK181" i="1"/>
  <c r="AL181" i="1"/>
  <c r="E182" i="1"/>
  <c r="AJ182" i="1"/>
  <c r="AK182" i="1"/>
  <c r="AL182" i="1"/>
  <c r="E183" i="1"/>
  <c r="AJ183" i="1"/>
  <c r="AK183" i="1"/>
  <c r="AL183" i="1"/>
  <c r="E184" i="1"/>
  <c r="AJ184" i="1"/>
  <c r="AK184" i="1"/>
  <c r="AL184" i="1"/>
  <c r="E185" i="1"/>
  <c r="AJ185" i="1"/>
  <c r="AK185" i="1"/>
  <c r="AL185" i="1"/>
  <c r="E186" i="1"/>
  <c r="AJ186" i="1"/>
  <c r="AK186" i="1"/>
  <c r="AL186" i="1"/>
  <c r="E187" i="1"/>
  <c r="AJ187" i="1"/>
  <c r="AK187" i="1"/>
  <c r="AL187" i="1"/>
  <c r="E188" i="1"/>
  <c r="AJ188" i="1"/>
  <c r="AK188" i="1"/>
  <c r="AL188" i="1"/>
  <c r="E189" i="1"/>
  <c r="AJ189" i="1"/>
  <c r="AK189" i="1"/>
  <c r="AL189" i="1"/>
  <c r="E190" i="1"/>
  <c r="AJ190" i="1"/>
  <c r="AK190" i="1"/>
  <c r="AL190" i="1"/>
  <c r="E191" i="1"/>
  <c r="AJ191" i="1"/>
  <c r="AK191" i="1"/>
  <c r="AL191" i="1"/>
  <c r="E192" i="1"/>
  <c r="AJ192" i="1"/>
  <c r="AK192" i="1"/>
  <c r="AL192" i="1"/>
  <c r="E193" i="1"/>
  <c r="AJ193" i="1"/>
  <c r="AK193" i="1"/>
  <c r="AL193" i="1"/>
  <c r="E194" i="1"/>
  <c r="AJ194" i="1"/>
  <c r="AK194" i="1"/>
  <c r="AL194" i="1"/>
  <c r="A3" i="2"/>
  <c r="B3" i="2"/>
  <c r="C3" i="2"/>
  <c r="J3" i="2"/>
  <c r="K3" i="2"/>
  <c r="A4" i="2"/>
  <c r="B4" i="2"/>
  <c r="C4" i="2"/>
  <c r="J4" i="2"/>
  <c r="K4" i="2"/>
  <c r="A5" i="2"/>
  <c r="B5" i="2"/>
  <c r="C5" i="2"/>
  <c r="J5" i="2"/>
  <c r="K5" i="2"/>
  <c r="A6" i="2"/>
  <c r="B6" i="2"/>
  <c r="C6" i="2"/>
  <c r="J6" i="2"/>
  <c r="K6" i="2"/>
  <c r="A7" i="2"/>
  <c r="B7" i="2"/>
  <c r="C7" i="2"/>
  <c r="J7" i="2"/>
  <c r="K7" i="2"/>
  <c r="A8" i="2"/>
  <c r="B8" i="2"/>
  <c r="C8" i="2"/>
  <c r="J8" i="2"/>
  <c r="K8" i="2"/>
  <c r="A9" i="2"/>
  <c r="B9" i="2"/>
  <c r="C9" i="2"/>
  <c r="J9" i="2"/>
  <c r="K9" i="2"/>
  <c r="A10" i="2"/>
  <c r="B10" i="2"/>
  <c r="C10" i="2"/>
  <c r="J10" i="2"/>
  <c r="K10" i="2"/>
  <c r="A11" i="2"/>
  <c r="B11" i="2"/>
  <c r="C11" i="2"/>
  <c r="J11" i="2"/>
  <c r="K11" i="2"/>
  <c r="A12" i="2"/>
  <c r="B12" i="2"/>
  <c r="C12" i="2"/>
  <c r="J12" i="2"/>
  <c r="K12" i="2"/>
  <c r="A13" i="2"/>
  <c r="B13" i="2"/>
  <c r="C13" i="2"/>
  <c r="J13" i="2"/>
  <c r="K13" i="2"/>
  <c r="A14" i="2"/>
  <c r="B14" i="2"/>
  <c r="C14" i="2"/>
  <c r="J14" i="2"/>
  <c r="K14" i="2"/>
  <c r="A15" i="2"/>
  <c r="B15" i="2"/>
  <c r="C15" i="2"/>
  <c r="J15" i="2"/>
  <c r="K15" i="2"/>
  <c r="A16" i="2"/>
  <c r="B16" i="2"/>
  <c r="C16" i="2"/>
  <c r="J16" i="2"/>
  <c r="K16" i="2"/>
  <c r="A17" i="2"/>
  <c r="B17" i="2"/>
  <c r="C17" i="2"/>
  <c r="J17" i="2"/>
  <c r="K17" i="2"/>
  <c r="A18" i="2"/>
  <c r="B18" i="2"/>
  <c r="C18" i="2"/>
  <c r="J18" i="2"/>
  <c r="K18" i="2"/>
  <c r="A19" i="2"/>
  <c r="B19" i="2"/>
  <c r="C19" i="2"/>
  <c r="J19" i="2"/>
  <c r="K19" i="2"/>
  <c r="A20" i="2"/>
  <c r="B20" i="2"/>
  <c r="C20" i="2"/>
  <c r="J20" i="2"/>
  <c r="K20" i="2"/>
  <c r="A21" i="2"/>
  <c r="B21" i="2"/>
  <c r="C21" i="2"/>
  <c r="J21" i="2"/>
  <c r="K21" i="2"/>
  <c r="A22" i="2"/>
  <c r="B22" i="2"/>
  <c r="C22" i="2"/>
  <c r="J22" i="2"/>
  <c r="K22" i="2"/>
  <c r="A23" i="2"/>
  <c r="B23" i="2"/>
  <c r="C23" i="2"/>
  <c r="J23" i="2"/>
  <c r="K23" i="2"/>
  <c r="A24" i="2"/>
  <c r="B24" i="2"/>
  <c r="C24" i="2"/>
  <c r="J24" i="2"/>
  <c r="K24" i="2"/>
  <c r="A25" i="2"/>
  <c r="B25" i="2"/>
  <c r="C25" i="2"/>
  <c r="J25" i="2"/>
  <c r="K25" i="2"/>
  <c r="A26" i="2"/>
  <c r="B26" i="2"/>
  <c r="C26" i="2"/>
  <c r="J26" i="2"/>
  <c r="K26" i="2"/>
  <c r="A27" i="2"/>
  <c r="B27" i="2"/>
  <c r="C27" i="2"/>
  <c r="J27" i="2"/>
  <c r="K27" i="2"/>
  <c r="A28" i="2"/>
  <c r="B28" i="2"/>
  <c r="C28" i="2"/>
  <c r="J28" i="2"/>
  <c r="K28" i="2"/>
  <c r="A29" i="2"/>
  <c r="B29" i="2"/>
  <c r="C29" i="2"/>
  <c r="J29" i="2"/>
  <c r="K29" i="2"/>
  <c r="A30" i="2"/>
  <c r="B30" i="2"/>
  <c r="C30" i="2"/>
  <c r="J30" i="2"/>
  <c r="K30" i="2"/>
  <c r="A31" i="2"/>
  <c r="B31" i="2"/>
  <c r="C31" i="2"/>
  <c r="J31" i="2"/>
  <c r="K31" i="2"/>
  <c r="A32" i="2"/>
  <c r="B32" i="2"/>
  <c r="C32" i="2"/>
  <c r="J32" i="2"/>
  <c r="K32" i="2"/>
  <c r="A33" i="2"/>
  <c r="B33" i="2"/>
  <c r="C33" i="2"/>
  <c r="J33" i="2"/>
  <c r="K33" i="2"/>
  <c r="A34" i="2"/>
  <c r="B34" i="2"/>
  <c r="C34" i="2"/>
  <c r="J34" i="2"/>
  <c r="K34" i="2"/>
  <c r="A35" i="2"/>
  <c r="B35" i="2"/>
  <c r="C35" i="2"/>
  <c r="J35" i="2"/>
  <c r="K35" i="2"/>
  <c r="A36" i="2"/>
  <c r="B36" i="2"/>
  <c r="C36" i="2"/>
  <c r="J36" i="2"/>
  <c r="K36" i="2"/>
  <c r="A37" i="2"/>
  <c r="B37" i="2"/>
  <c r="C37" i="2"/>
  <c r="J37" i="2"/>
  <c r="K37" i="2"/>
  <c r="A38" i="2"/>
  <c r="B38" i="2"/>
  <c r="C38" i="2"/>
  <c r="J38" i="2"/>
  <c r="K38" i="2"/>
  <c r="A39" i="2"/>
  <c r="B39" i="2"/>
  <c r="C39" i="2"/>
  <c r="J39" i="2"/>
  <c r="K39" i="2"/>
  <c r="A40" i="2"/>
  <c r="B40" i="2"/>
  <c r="C40" i="2"/>
  <c r="J40" i="2"/>
  <c r="K40" i="2"/>
  <c r="A41" i="2"/>
  <c r="B41" i="2"/>
  <c r="C41" i="2"/>
  <c r="J41" i="2"/>
  <c r="K41" i="2"/>
  <c r="A42" i="2"/>
  <c r="B42" i="2"/>
  <c r="C42" i="2"/>
  <c r="J42" i="2"/>
  <c r="K42" i="2"/>
  <c r="A43" i="2"/>
  <c r="B43" i="2"/>
  <c r="C43" i="2"/>
  <c r="J43" i="2"/>
  <c r="K43" i="2"/>
  <c r="A44" i="2"/>
  <c r="B44" i="2"/>
  <c r="C44" i="2"/>
  <c r="J44" i="2"/>
  <c r="K44" i="2"/>
  <c r="A45" i="2"/>
  <c r="B45" i="2"/>
  <c r="C45" i="2"/>
  <c r="J45" i="2"/>
  <c r="K45" i="2"/>
  <c r="A46" i="2"/>
  <c r="B46" i="2"/>
  <c r="C46" i="2"/>
  <c r="J46" i="2"/>
  <c r="K46" i="2"/>
  <c r="A47" i="2"/>
  <c r="B47" i="2"/>
  <c r="C47" i="2"/>
  <c r="J47" i="2"/>
  <c r="K47" i="2"/>
  <c r="A48" i="2"/>
  <c r="B48" i="2"/>
  <c r="C48" i="2"/>
  <c r="J48" i="2"/>
  <c r="K48" i="2"/>
  <c r="A49" i="2"/>
  <c r="B49" i="2"/>
  <c r="C49" i="2"/>
  <c r="J49" i="2"/>
  <c r="K49" i="2"/>
  <c r="A50" i="2"/>
  <c r="B50" i="2"/>
  <c r="C50" i="2"/>
  <c r="J50" i="2"/>
  <c r="K50" i="2"/>
  <c r="A51" i="2"/>
  <c r="B51" i="2"/>
  <c r="C51" i="2"/>
  <c r="J51" i="2"/>
  <c r="K51" i="2"/>
  <c r="A52" i="2"/>
  <c r="B52" i="2"/>
  <c r="C52" i="2"/>
  <c r="J52" i="2"/>
  <c r="K52" i="2"/>
  <c r="A53" i="2"/>
  <c r="B53" i="2"/>
  <c r="C53" i="2"/>
  <c r="J53" i="2"/>
  <c r="K53" i="2"/>
  <c r="A54" i="2"/>
  <c r="B54" i="2"/>
  <c r="C54" i="2"/>
  <c r="J54" i="2"/>
  <c r="K54" i="2"/>
  <c r="A55" i="2"/>
  <c r="B55" i="2"/>
  <c r="C55" i="2"/>
  <c r="J55" i="2"/>
  <c r="K55" i="2"/>
  <c r="A56" i="2"/>
  <c r="B56" i="2"/>
  <c r="C56" i="2"/>
  <c r="J56" i="2"/>
  <c r="K56" i="2"/>
  <c r="A57" i="2"/>
  <c r="B57" i="2"/>
  <c r="C57" i="2"/>
  <c r="J57" i="2"/>
  <c r="K57" i="2"/>
  <c r="A58" i="2"/>
  <c r="B58" i="2"/>
  <c r="C58" i="2"/>
  <c r="J58" i="2"/>
  <c r="K58" i="2"/>
  <c r="A59" i="2"/>
  <c r="B59" i="2"/>
  <c r="C59" i="2"/>
  <c r="J59" i="2"/>
  <c r="K59" i="2"/>
  <c r="A60" i="2"/>
  <c r="B60" i="2"/>
  <c r="C60" i="2"/>
  <c r="J60" i="2"/>
  <c r="K60" i="2"/>
  <c r="A61" i="2"/>
  <c r="B61" i="2"/>
  <c r="C61" i="2"/>
  <c r="J61" i="2"/>
  <c r="K61" i="2"/>
  <c r="A62" i="2"/>
  <c r="B62" i="2"/>
  <c r="C62" i="2"/>
  <c r="J62" i="2"/>
  <c r="K62" i="2"/>
  <c r="A63" i="2"/>
  <c r="B63" i="2"/>
  <c r="C63" i="2"/>
  <c r="J63" i="2"/>
  <c r="K63" i="2"/>
  <c r="A64" i="2"/>
  <c r="B64" i="2"/>
  <c r="C64" i="2"/>
  <c r="J64" i="2"/>
  <c r="K64" i="2"/>
  <c r="A65" i="2"/>
  <c r="B65" i="2"/>
  <c r="C65" i="2"/>
  <c r="J65" i="2"/>
  <c r="K65" i="2"/>
  <c r="A66" i="2"/>
  <c r="B66" i="2"/>
  <c r="C66" i="2"/>
  <c r="J66" i="2"/>
  <c r="K66" i="2"/>
  <c r="A67" i="2"/>
  <c r="B67" i="2"/>
  <c r="C67" i="2"/>
  <c r="J67" i="2"/>
  <c r="K67" i="2"/>
  <c r="A68" i="2"/>
  <c r="B68" i="2"/>
  <c r="C68" i="2"/>
  <c r="J68" i="2"/>
  <c r="K68" i="2"/>
  <c r="A69" i="2"/>
  <c r="B69" i="2"/>
  <c r="C69" i="2"/>
  <c r="J69" i="2"/>
  <c r="K69" i="2"/>
  <c r="A70" i="2"/>
  <c r="B70" i="2"/>
  <c r="C70" i="2"/>
  <c r="J70" i="2"/>
  <c r="K70" i="2"/>
  <c r="A71" i="2"/>
  <c r="B71" i="2"/>
  <c r="C71" i="2"/>
  <c r="J71" i="2"/>
  <c r="K71" i="2"/>
  <c r="A72" i="2"/>
  <c r="B72" i="2"/>
  <c r="C72" i="2"/>
  <c r="J72" i="2"/>
  <c r="K72" i="2"/>
  <c r="A73" i="2"/>
  <c r="B73" i="2"/>
  <c r="C73" i="2"/>
  <c r="J73" i="2"/>
  <c r="K73" i="2"/>
  <c r="A74" i="2"/>
  <c r="B74" i="2"/>
  <c r="C74" i="2"/>
  <c r="J74" i="2"/>
  <c r="K74" i="2"/>
  <c r="A75" i="2"/>
  <c r="B75" i="2"/>
  <c r="C75" i="2"/>
  <c r="J75" i="2"/>
  <c r="K75" i="2"/>
  <c r="A76" i="2"/>
  <c r="B76" i="2"/>
  <c r="C76" i="2"/>
  <c r="J76" i="2"/>
  <c r="K76" i="2"/>
  <c r="A77" i="2"/>
  <c r="B77" i="2"/>
  <c r="C77" i="2"/>
  <c r="J77" i="2"/>
  <c r="K77" i="2"/>
  <c r="A78" i="2"/>
  <c r="B78" i="2"/>
  <c r="C78" i="2"/>
  <c r="J78" i="2"/>
  <c r="K78" i="2"/>
  <c r="A79" i="2"/>
  <c r="B79" i="2"/>
  <c r="C79" i="2"/>
  <c r="J79" i="2"/>
  <c r="K79" i="2"/>
  <c r="A80" i="2"/>
  <c r="B80" i="2"/>
  <c r="C80" i="2"/>
  <c r="J80" i="2"/>
  <c r="K80" i="2"/>
  <c r="A81" i="2"/>
  <c r="B81" i="2"/>
  <c r="C81" i="2"/>
  <c r="J81" i="2"/>
  <c r="K81" i="2"/>
  <c r="A82" i="2"/>
  <c r="B82" i="2"/>
  <c r="C82" i="2"/>
  <c r="J82" i="2"/>
  <c r="K82" i="2"/>
  <c r="A83" i="2"/>
  <c r="B83" i="2"/>
  <c r="C83" i="2"/>
  <c r="J83" i="2"/>
  <c r="K83" i="2"/>
  <c r="A84" i="2"/>
  <c r="B84" i="2"/>
  <c r="C84" i="2"/>
  <c r="J84" i="2"/>
  <c r="K84" i="2"/>
  <c r="A85" i="2"/>
  <c r="B85" i="2"/>
  <c r="C85" i="2"/>
  <c r="J85" i="2"/>
  <c r="K85" i="2"/>
  <c r="A86" i="2"/>
  <c r="B86" i="2"/>
  <c r="C86" i="2"/>
  <c r="J86" i="2"/>
  <c r="K86" i="2"/>
  <c r="A87" i="2"/>
  <c r="B87" i="2"/>
  <c r="C87" i="2"/>
  <c r="J87" i="2"/>
  <c r="K87" i="2"/>
  <c r="A88" i="2"/>
  <c r="B88" i="2"/>
  <c r="C88" i="2"/>
  <c r="J88" i="2"/>
  <c r="K88" i="2"/>
  <c r="A89" i="2"/>
  <c r="B89" i="2"/>
  <c r="C89" i="2"/>
  <c r="J89" i="2"/>
  <c r="K89" i="2"/>
  <c r="A90" i="2"/>
  <c r="B90" i="2"/>
  <c r="C90" i="2"/>
  <c r="J90" i="2"/>
  <c r="K90" i="2"/>
  <c r="A91" i="2"/>
  <c r="B91" i="2"/>
  <c r="C91" i="2"/>
  <c r="J91" i="2"/>
  <c r="K91" i="2"/>
  <c r="A92" i="2"/>
  <c r="B92" i="2"/>
  <c r="C92" i="2"/>
  <c r="J92" i="2"/>
  <c r="K92" i="2"/>
  <c r="A93" i="2"/>
  <c r="B93" i="2"/>
  <c r="C93" i="2"/>
  <c r="J93" i="2"/>
  <c r="K93" i="2"/>
  <c r="A94" i="2"/>
  <c r="B94" i="2"/>
  <c r="C94" i="2"/>
  <c r="J94" i="2"/>
  <c r="K94" i="2"/>
  <c r="A95" i="2"/>
  <c r="B95" i="2"/>
  <c r="C95" i="2"/>
  <c r="J95" i="2"/>
  <c r="K95" i="2"/>
  <c r="A96" i="2"/>
  <c r="B96" i="2"/>
  <c r="C96" i="2"/>
  <c r="J96" i="2"/>
  <c r="K96" i="2"/>
  <c r="A97" i="2"/>
  <c r="B97" i="2"/>
  <c r="C97" i="2"/>
  <c r="J97" i="2"/>
  <c r="K97" i="2"/>
  <c r="A98" i="2"/>
  <c r="B98" i="2"/>
  <c r="C98" i="2"/>
  <c r="J98" i="2"/>
  <c r="K98" i="2"/>
  <c r="A99" i="2"/>
  <c r="B99" i="2"/>
  <c r="C99" i="2"/>
  <c r="J99" i="2"/>
  <c r="K99" i="2"/>
  <c r="A100" i="2"/>
  <c r="B100" i="2"/>
  <c r="C100" i="2"/>
  <c r="J100" i="2"/>
  <c r="K100" i="2"/>
  <c r="A101" i="2"/>
  <c r="B101" i="2"/>
  <c r="C101" i="2"/>
  <c r="J101" i="2"/>
  <c r="K101" i="2"/>
  <c r="A102" i="2"/>
  <c r="B102" i="2"/>
  <c r="C102" i="2"/>
  <c r="J102" i="2"/>
  <c r="K102" i="2"/>
  <c r="A103" i="2"/>
  <c r="B103" i="2"/>
  <c r="C103" i="2"/>
  <c r="J103" i="2"/>
  <c r="K103" i="2"/>
  <c r="A104" i="2"/>
  <c r="B104" i="2"/>
  <c r="C104" i="2"/>
  <c r="J104" i="2"/>
  <c r="K104" i="2"/>
  <c r="A105" i="2"/>
  <c r="B105" i="2"/>
  <c r="C105" i="2"/>
  <c r="J105" i="2"/>
  <c r="K105" i="2"/>
  <c r="A106" i="2"/>
  <c r="B106" i="2"/>
  <c r="C106" i="2"/>
  <c r="J106" i="2"/>
  <c r="K106" i="2"/>
  <c r="A107" i="2"/>
  <c r="B107" i="2"/>
  <c r="C107" i="2"/>
  <c r="J107" i="2"/>
  <c r="K107" i="2"/>
  <c r="A108" i="2"/>
  <c r="B108" i="2"/>
  <c r="C108" i="2"/>
  <c r="J108" i="2"/>
  <c r="K108" i="2"/>
  <c r="A109" i="2"/>
  <c r="B109" i="2"/>
  <c r="C109" i="2"/>
  <c r="J109" i="2"/>
  <c r="K109" i="2"/>
  <c r="A110" i="2"/>
  <c r="B110" i="2"/>
  <c r="C110" i="2"/>
  <c r="J110" i="2"/>
  <c r="K110" i="2"/>
  <c r="A111" i="2"/>
  <c r="B111" i="2"/>
  <c r="C111" i="2"/>
  <c r="J111" i="2"/>
  <c r="K111" i="2"/>
  <c r="A112" i="2"/>
  <c r="B112" i="2"/>
  <c r="C112" i="2"/>
  <c r="J112" i="2"/>
  <c r="K112" i="2"/>
  <c r="A113" i="2"/>
  <c r="B113" i="2"/>
  <c r="C113" i="2"/>
  <c r="J113" i="2"/>
  <c r="K113" i="2"/>
  <c r="A114" i="2"/>
  <c r="B114" i="2"/>
  <c r="C114" i="2"/>
  <c r="J114" i="2"/>
  <c r="K114" i="2"/>
  <c r="A115" i="2"/>
  <c r="B115" i="2"/>
  <c r="C115" i="2"/>
  <c r="J115" i="2"/>
  <c r="K115" i="2"/>
  <c r="A116" i="2"/>
  <c r="B116" i="2"/>
  <c r="C116" i="2"/>
  <c r="J116" i="2"/>
  <c r="K116" i="2"/>
  <c r="A117" i="2"/>
  <c r="B117" i="2"/>
  <c r="C117" i="2"/>
  <c r="J117" i="2"/>
  <c r="K117" i="2"/>
  <c r="A118" i="2"/>
  <c r="B118" i="2"/>
  <c r="C118" i="2"/>
  <c r="J118" i="2"/>
  <c r="K118" i="2"/>
  <c r="A119" i="2"/>
  <c r="B119" i="2"/>
  <c r="C119" i="2"/>
  <c r="J119" i="2"/>
  <c r="K119" i="2"/>
  <c r="A120" i="2"/>
  <c r="B120" i="2"/>
  <c r="C120" i="2"/>
  <c r="J120" i="2"/>
  <c r="K120" i="2"/>
  <c r="A121" i="2"/>
  <c r="B121" i="2"/>
  <c r="C121" i="2"/>
  <c r="J121" i="2"/>
  <c r="K121" i="2"/>
  <c r="A122" i="2"/>
  <c r="B122" i="2"/>
  <c r="C122" i="2"/>
  <c r="J122" i="2"/>
  <c r="K122" i="2"/>
  <c r="A123" i="2"/>
  <c r="B123" i="2"/>
  <c r="C123" i="2"/>
  <c r="J123" i="2"/>
  <c r="K123" i="2"/>
  <c r="A124" i="2"/>
  <c r="B124" i="2"/>
  <c r="C124" i="2"/>
  <c r="J124" i="2"/>
  <c r="K124" i="2"/>
  <c r="A125" i="2"/>
  <c r="B125" i="2"/>
  <c r="C125" i="2"/>
  <c r="J125" i="2"/>
  <c r="K125" i="2"/>
  <c r="A126" i="2"/>
  <c r="B126" i="2"/>
  <c r="C126" i="2"/>
  <c r="J126" i="2"/>
  <c r="K126" i="2"/>
  <c r="A127" i="2"/>
  <c r="B127" i="2"/>
  <c r="C127" i="2"/>
  <c r="J127" i="2"/>
  <c r="K127" i="2"/>
  <c r="A128" i="2"/>
  <c r="B128" i="2"/>
  <c r="C128" i="2"/>
  <c r="J128" i="2"/>
  <c r="K128" i="2"/>
  <c r="A129" i="2"/>
  <c r="B129" i="2"/>
  <c r="C129" i="2"/>
  <c r="J129" i="2"/>
  <c r="K129" i="2"/>
  <c r="A130" i="2"/>
  <c r="B130" i="2"/>
  <c r="C130" i="2"/>
  <c r="J130" i="2"/>
  <c r="K130" i="2"/>
  <c r="A131" i="2"/>
  <c r="B131" i="2"/>
  <c r="C131" i="2"/>
  <c r="J131" i="2"/>
  <c r="K131" i="2"/>
  <c r="A132" i="2"/>
  <c r="B132" i="2"/>
  <c r="C132" i="2"/>
  <c r="J132" i="2"/>
  <c r="K132" i="2"/>
  <c r="A133" i="2"/>
  <c r="B133" i="2"/>
  <c r="C133" i="2"/>
  <c r="J133" i="2"/>
  <c r="K133" i="2"/>
  <c r="A134" i="2"/>
  <c r="B134" i="2"/>
  <c r="C134" i="2"/>
  <c r="J134" i="2"/>
  <c r="K134" i="2"/>
  <c r="A135" i="2"/>
  <c r="B135" i="2"/>
  <c r="C135" i="2"/>
  <c r="J135" i="2"/>
  <c r="K135" i="2"/>
  <c r="A136" i="2"/>
  <c r="B136" i="2"/>
  <c r="C136" i="2"/>
  <c r="J136" i="2"/>
  <c r="K136" i="2"/>
  <c r="A137" i="2"/>
  <c r="B137" i="2"/>
  <c r="C137" i="2"/>
  <c r="J137" i="2"/>
  <c r="K137" i="2"/>
  <c r="A138" i="2"/>
  <c r="B138" i="2"/>
  <c r="C138" i="2"/>
  <c r="J138" i="2"/>
  <c r="K138" i="2"/>
  <c r="A139" i="2"/>
  <c r="B139" i="2"/>
  <c r="C139" i="2"/>
  <c r="J139" i="2"/>
  <c r="K139" i="2"/>
  <c r="A140" i="2"/>
  <c r="B140" i="2"/>
  <c r="C140" i="2"/>
  <c r="J140" i="2"/>
  <c r="K140" i="2"/>
  <c r="A141" i="2"/>
  <c r="B141" i="2"/>
  <c r="C141" i="2"/>
  <c r="J141" i="2"/>
  <c r="K141" i="2"/>
  <c r="A142" i="2"/>
  <c r="B142" i="2"/>
  <c r="C142" i="2"/>
  <c r="J142" i="2"/>
  <c r="K142" i="2"/>
  <c r="A143" i="2"/>
  <c r="B143" i="2"/>
  <c r="C143" i="2"/>
  <c r="J143" i="2"/>
  <c r="K143" i="2"/>
  <c r="A144" i="2"/>
  <c r="B144" i="2"/>
  <c r="C144" i="2"/>
  <c r="J144" i="2"/>
  <c r="K144" i="2"/>
  <c r="A145" i="2"/>
  <c r="B145" i="2"/>
  <c r="C145" i="2"/>
  <c r="J145" i="2"/>
  <c r="K145" i="2"/>
  <c r="A146" i="2"/>
  <c r="B146" i="2"/>
  <c r="C146" i="2"/>
  <c r="J146" i="2"/>
  <c r="K146" i="2"/>
  <c r="A147" i="2"/>
  <c r="B147" i="2"/>
  <c r="C147" i="2"/>
  <c r="J147" i="2"/>
  <c r="K147" i="2"/>
  <c r="A148" i="2"/>
  <c r="B148" i="2"/>
  <c r="C148" i="2"/>
  <c r="J148" i="2"/>
  <c r="K148" i="2"/>
  <c r="A149" i="2"/>
  <c r="B149" i="2"/>
  <c r="C149" i="2"/>
  <c r="J149" i="2"/>
  <c r="K149" i="2"/>
  <c r="A150" i="2"/>
  <c r="B150" i="2"/>
  <c r="C150" i="2"/>
  <c r="J150" i="2"/>
  <c r="K150" i="2"/>
  <c r="A151" i="2"/>
  <c r="B151" i="2"/>
  <c r="C151" i="2"/>
  <c r="J151" i="2"/>
  <c r="K151" i="2"/>
  <c r="A152" i="2"/>
  <c r="B152" i="2"/>
  <c r="C152" i="2"/>
  <c r="J152" i="2"/>
  <c r="K152" i="2"/>
  <c r="A153" i="2"/>
  <c r="B153" i="2"/>
  <c r="C153" i="2"/>
  <c r="J153" i="2"/>
  <c r="K153" i="2"/>
  <c r="A154" i="2"/>
  <c r="B154" i="2"/>
  <c r="C154" i="2"/>
  <c r="J154" i="2"/>
  <c r="K154" i="2"/>
  <c r="A155" i="2"/>
  <c r="B155" i="2"/>
  <c r="C155" i="2"/>
  <c r="J155" i="2"/>
  <c r="K155" i="2"/>
  <c r="A156" i="2"/>
  <c r="B156" i="2"/>
  <c r="C156" i="2"/>
  <c r="J156" i="2"/>
  <c r="K156" i="2"/>
  <c r="A157" i="2"/>
  <c r="B157" i="2"/>
  <c r="C157" i="2"/>
  <c r="J157" i="2"/>
  <c r="K157" i="2"/>
  <c r="A158" i="2"/>
  <c r="B158" i="2"/>
  <c r="C158" i="2"/>
  <c r="J158" i="2"/>
  <c r="K158" i="2"/>
  <c r="A159" i="2"/>
  <c r="B159" i="2"/>
  <c r="C159" i="2"/>
  <c r="J159" i="2"/>
  <c r="K159" i="2"/>
  <c r="A160" i="2"/>
  <c r="B160" i="2"/>
  <c r="C160" i="2"/>
  <c r="J160" i="2"/>
  <c r="K160" i="2"/>
  <c r="A161" i="2"/>
  <c r="B161" i="2"/>
  <c r="C161" i="2"/>
  <c r="J161" i="2"/>
  <c r="K161" i="2"/>
  <c r="A162" i="2"/>
  <c r="B162" i="2"/>
  <c r="C162" i="2"/>
  <c r="J162" i="2"/>
  <c r="K162" i="2"/>
  <c r="A163" i="2"/>
  <c r="B163" i="2"/>
  <c r="C163" i="2"/>
  <c r="J163" i="2"/>
  <c r="K163" i="2"/>
  <c r="A164" i="2"/>
  <c r="B164" i="2"/>
  <c r="C164" i="2"/>
  <c r="J164" i="2"/>
  <c r="K164" i="2"/>
  <c r="A165" i="2"/>
  <c r="B165" i="2"/>
  <c r="C165" i="2"/>
  <c r="J165" i="2"/>
  <c r="K165" i="2"/>
  <c r="A166" i="2"/>
  <c r="B166" i="2"/>
  <c r="C166" i="2"/>
  <c r="J166" i="2"/>
  <c r="K166" i="2"/>
  <c r="A167" i="2"/>
  <c r="B167" i="2"/>
  <c r="C167" i="2"/>
  <c r="J167" i="2"/>
  <c r="K167" i="2"/>
  <c r="A168" i="2"/>
  <c r="B168" i="2"/>
  <c r="C168" i="2"/>
  <c r="J168" i="2"/>
  <c r="K168" i="2"/>
  <c r="A169" i="2"/>
  <c r="B169" i="2"/>
  <c r="C169" i="2"/>
  <c r="J169" i="2"/>
  <c r="K169" i="2"/>
  <c r="A170" i="2"/>
  <c r="B170" i="2"/>
  <c r="C170" i="2"/>
  <c r="J170" i="2"/>
  <c r="K170" i="2"/>
  <c r="A171" i="2"/>
  <c r="B171" i="2"/>
  <c r="C171" i="2"/>
  <c r="J171" i="2"/>
  <c r="K171" i="2"/>
  <c r="A172" i="2"/>
  <c r="B172" i="2"/>
  <c r="C172" i="2"/>
  <c r="J172" i="2"/>
  <c r="K172" i="2"/>
  <c r="A173" i="2"/>
  <c r="B173" i="2"/>
  <c r="C173" i="2"/>
  <c r="J173" i="2"/>
  <c r="K173" i="2"/>
  <c r="A174" i="2"/>
  <c r="B174" i="2"/>
  <c r="C174" i="2"/>
  <c r="J174" i="2"/>
  <c r="K174" i="2"/>
  <c r="A175" i="2"/>
  <c r="B175" i="2"/>
  <c r="C175" i="2"/>
  <c r="J175" i="2"/>
  <c r="K175" i="2"/>
  <c r="A176" i="2"/>
  <c r="B176" i="2"/>
  <c r="C176" i="2"/>
  <c r="J176" i="2"/>
  <c r="K176" i="2"/>
  <c r="A177" i="2"/>
  <c r="B177" i="2"/>
  <c r="C177" i="2"/>
  <c r="J177" i="2"/>
  <c r="K177" i="2"/>
  <c r="A178" i="2"/>
  <c r="B178" i="2"/>
  <c r="C178" i="2"/>
  <c r="J178" i="2"/>
  <c r="K178" i="2"/>
  <c r="A179" i="2"/>
  <c r="B179" i="2"/>
  <c r="C179" i="2"/>
  <c r="J179" i="2"/>
  <c r="K179" i="2"/>
  <c r="A180" i="2"/>
  <c r="B180" i="2"/>
  <c r="C180" i="2"/>
  <c r="J180" i="2"/>
  <c r="K180" i="2"/>
  <c r="A181" i="2"/>
  <c r="B181" i="2"/>
  <c r="C181" i="2"/>
  <c r="J181" i="2"/>
  <c r="K181" i="2"/>
  <c r="A182" i="2"/>
  <c r="B182" i="2"/>
  <c r="C182" i="2"/>
  <c r="J182" i="2"/>
  <c r="K182" i="2"/>
  <c r="A183" i="2"/>
  <c r="B183" i="2"/>
  <c r="C183" i="2"/>
  <c r="J183" i="2"/>
  <c r="K183" i="2"/>
  <c r="A184" i="2"/>
  <c r="B184" i="2"/>
  <c r="C184" i="2"/>
  <c r="J184" i="2"/>
  <c r="K184" i="2"/>
  <c r="A185" i="2"/>
  <c r="B185" i="2"/>
  <c r="C185" i="2"/>
  <c r="J185" i="2"/>
  <c r="K185" i="2"/>
  <c r="A186" i="2"/>
  <c r="B186" i="2"/>
  <c r="C186" i="2"/>
  <c r="J186" i="2"/>
  <c r="K186" i="2"/>
  <c r="A187" i="2"/>
  <c r="B187" i="2"/>
  <c r="C187" i="2"/>
  <c r="J187" i="2"/>
  <c r="K187" i="2"/>
  <c r="A188" i="2"/>
  <c r="B188" i="2"/>
  <c r="C188" i="2"/>
  <c r="J188" i="2"/>
  <c r="K188" i="2"/>
  <c r="A189" i="2"/>
  <c r="B189" i="2"/>
  <c r="C189" i="2"/>
  <c r="J189" i="2"/>
  <c r="K189" i="2"/>
  <c r="A190" i="2"/>
  <c r="B190" i="2"/>
  <c r="C190" i="2"/>
  <c r="J190" i="2"/>
  <c r="K190" i="2"/>
  <c r="A191" i="2"/>
  <c r="B191" i="2"/>
  <c r="C191" i="2"/>
  <c r="J191" i="2"/>
  <c r="K191" i="2"/>
  <c r="A192" i="2"/>
  <c r="B192" i="2"/>
  <c r="C192" i="2"/>
  <c r="J192" i="2"/>
  <c r="K192" i="2"/>
  <c r="A193" i="2"/>
  <c r="B193" i="2"/>
  <c r="C193" i="2"/>
  <c r="J193" i="2"/>
  <c r="K193" i="2"/>
  <c r="A194" i="2"/>
  <c r="B194" i="2"/>
  <c r="C194" i="2"/>
  <c r="J194" i="2"/>
  <c r="K194" i="2"/>
  <c r="A195" i="2"/>
  <c r="B195" i="2"/>
  <c r="C195" i="2"/>
  <c r="J195" i="2"/>
  <c r="K195" i="2"/>
</calcChain>
</file>

<file path=xl/sharedStrings.xml><?xml version="1.0" encoding="utf-8"?>
<sst xmlns="http://schemas.openxmlformats.org/spreadsheetml/2006/main" count="762" uniqueCount="268">
  <si>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</si>
  <si>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</si>
  <si>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</si>
  <si>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</si>
  <si>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</si>
  <si>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</si>
  <si>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</si>
  <si>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</si>
  <si>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</si>
  <si>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</si>
  <si>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</si>
  <si>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W201</t>
  </si>
  <si>
    <t>W202</t>
  </si>
  <si>
    <t>W203</t>
  </si>
  <si>
    <t>W204</t>
  </si>
  <si>
    <t>W205</t>
  </si>
  <si>
    <t>W206</t>
  </si>
  <si>
    <t>W207</t>
  </si>
  <si>
    <t>W208</t>
  </si>
  <si>
    <t>W209</t>
  </si>
  <si>
    <t>W210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</si>
  <si>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</si>
  <si>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</si>
  <si>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</si>
  <si>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</si>
  <si>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</si>
  <si>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</si>
  <si>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</si>
  <si>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</si>
  <si>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</si>
  <si>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P401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</si>
  <si>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</si>
  <si>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</si>
  <si>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</si>
  <si>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</si>
  <si>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</si>
  <si>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</si>
  <si>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</si>
  <si>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</si>
  <si>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</si>
  <si>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P411</t>
  </si>
  <si>
    <t>P412</t>
  </si>
  <si>
    <t>P413</t>
  </si>
  <si>
    <t>N601</t>
  </si>
  <si>
    <t>N602</t>
  </si>
  <si>
    <t>N603</t>
  </si>
  <si>
    <t>N604</t>
  </si>
  <si>
    <t>N605</t>
  </si>
  <si>
    <t>N606</t>
  </si>
  <si>
    <t>J501</t>
  </si>
  <si>
    <t>J502</t>
  </si>
  <si>
    <t>J503</t>
  </si>
  <si>
    <t>J504</t>
  </si>
  <si>
    <t>J505</t>
  </si>
  <si>
    <t>J506</t>
  </si>
  <si>
    <t>J507</t>
  </si>
  <si>
    <t>J508</t>
  </si>
  <si>
    <t>J509</t>
  </si>
  <si>
    <t>J510</t>
  </si>
  <si>
    <t>J511</t>
  </si>
  <si>
    <t>J512</t>
  </si>
  <si>
    <t>T701</t>
  </si>
  <si>
    <t>T702</t>
  </si>
  <si>
    <t>T703</t>
  </si>
  <si>
    <t>T704</t>
  </si>
  <si>
    <t>MASTER0</t>
  </si>
  <si>
    <t>Position</t>
  </si>
  <si>
    <t>This is a spredsheed where the results from Trasformacion de Datum IGM are stored</t>
  </si>
  <si>
    <t>E(SIRGAS)</t>
  </si>
  <si>
    <t>N(SIRGAS)</t>
  </si>
  <si>
    <t>Long.</t>
  </si>
  <si>
    <t>Lat.</t>
  </si>
  <si>
    <t>All positions in PSAD-56 K19 UTM coordinates</t>
  </si>
  <si>
    <t>SIRGAS Positions using constant offsets of -189.27, -367.92, +42.244</t>
  </si>
  <si>
    <t>Earth Centered XYZ (ITRF, epoch 2000)</t>
  </si>
  <si>
    <t>Pad Name</t>
  </si>
  <si>
    <t>X</t>
  </si>
  <si>
    <t>Y</t>
  </si>
  <si>
    <t>Z</t>
  </si>
  <si>
    <t>Distance</t>
  </si>
  <si>
    <t>E(PSAD56)</t>
  </si>
  <si>
    <t>N(PSAD56)</t>
  </si>
  <si>
    <t>h(OCEGTEL)∆h</t>
  </si>
  <si>
    <t>∆h</t>
  </si>
  <si>
    <t>h(EGM96)</t>
  </si>
  <si>
    <t>E(Sirgas)</t>
  </si>
  <si>
    <t>N(Sirgas)</t>
  </si>
  <si>
    <t>L(SIRGAS)</t>
  </si>
  <si>
    <t>B(SIRGAS)</t>
  </si>
  <si>
    <t>H(WGS84)</t>
  </si>
  <si>
    <t>U</t>
  </si>
  <si>
    <t>E</t>
  </si>
  <si>
    <t>N</t>
  </si>
  <si>
    <t>R</t>
  </si>
  <si>
    <t>Ellipsoid</t>
  </si>
  <si>
    <t>A001</t>
  </si>
  <si>
    <t>WGS 84</t>
  </si>
  <si>
    <t>A002</t>
  </si>
  <si>
    <t>Semi major axis (a)</t>
  </si>
  <si>
    <t>A003</t>
  </si>
  <si>
    <t>Inverse flattening (1/f)</t>
  </si>
  <si>
    <t>A004</t>
  </si>
  <si>
    <t>f</t>
  </si>
  <si>
    <t>A005</t>
  </si>
  <si>
    <t>e^2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</si>
  <si>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</si>
  <si>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</si>
  <si>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</si>
  <si>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</si>
  <si>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</si>
  <si>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</si>
  <si>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</si>
  <si>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</si>
  <si>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</si>
  <si>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</si>
  <si>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</si>
  <si>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</si>
  <si>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</si>
  <si>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</si>
  <si>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</si>
  <si>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</si>
  <si>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</si>
  <si>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</si>
  <si>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</si>
  <si>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</si>
  <si>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</si>
  <si>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</si>
  <si>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</si>
  <si>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</si>
  <si>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</si>
  <si>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</si>
  <si>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</si>
  <si>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</si>
  <si>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</si>
  <si>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</si>
  <si>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</si>
  <si>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</si>
  <si>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</si>
  <si>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#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</si>
  <si>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</si>
  <si>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</si>
  <si>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</si>
  <si>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</si>
  <si>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</si>
  <si>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</si>
  <si>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</si>
  <si>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</si>
  <si>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</si>
  <si>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</si>
  <si>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</si>
  <si>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</si>
  <si>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</si>
  <si>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</si>
  <si>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</si>
  <si>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</si>
  <si>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</si>
  <si>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A056</t>
  </si>
  <si>
    <t>A057</t>
  </si>
  <si>
    <t>A058</t>
  </si>
  <si>
    <t>A059</t>
  </si>
  <si>
    <t>A060</t>
  </si>
  <si>
    <t>A061</t>
  </si>
  <si>
    <t>A062</t>
  </si>
  <si>
    <t>A063</t>
  </si>
  <si>
    <t>A064</t>
  </si>
  <si>
    <t>A065</t>
  </si>
  <si>
    <t>A066</t>
  </si>
  <si>
    <t>A067</t>
  </si>
  <si>
    <t>A068</t>
  </si>
  <si>
    <t>A069</t>
  </si>
  <si>
    <t>A070</t>
  </si>
  <si>
    <t>A071</t>
  </si>
  <si>
    <t>A072</t>
  </si>
  <si>
    <t>A073</t>
  </si>
  <si>
    <t>A074</t>
  </si>
  <si>
    <t>A075</t>
  </si>
  <si>
    <t>A076</t>
  </si>
  <si>
    <t>A077</t>
  </si>
  <si>
    <t>A078</t>
  </si>
  <si>
    <t>A079</t>
  </si>
  <si>
    <t>A080</t>
  </si>
  <si>
    <t>A081</t>
  </si>
  <si>
    <t>A082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</si>
  <si>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</si>
  <si>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</si>
  <si>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</si>
  <si>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</si>
  <si>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</si>
  <si>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</si>
  <si>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</si>
  <si>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</si>
  <si>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</si>
  <si>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</si>
  <si>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A093</t>
  </si>
  <si>
    <t>Actual XYZ at the beginning of Nov 2010</t>
  </si>
  <si>
    <t>Diff calculated minus actual</t>
  </si>
  <si>
    <t>A094</t>
  </si>
  <si>
    <t>A095</t>
  </si>
  <si>
    <t>A096</t>
  </si>
  <si>
    <t>A097</t>
  </si>
  <si>
    <t>A098</t>
  </si>
  <si>
    <t>A099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</si>
  <si>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</si>
  <si>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</si>
  <si>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</si>
  <si>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</si>
  <si>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</si>
  <si>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</si>
  <si>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</si>
  <si>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</si>
  <si>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</si>
  <si>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</si>
  <si>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</si>
  <si>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</si>
  <si>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</si>
  <si>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</si>
  <si>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</si>
  <si>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</si>
  <si>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</si>
  <si>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</si>
  <si>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</si>
  <si>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</si>
  <si>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</si>
  <si>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</si>
  <si>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</si>
  <si>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</si>
  <si>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</si>
  <si>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</si>
  <si>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</si>
  <si>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</si>
  <si>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memo 471</t>
  </si>
  <si>
    <t>csv-2210</t>
  </si>
  <si>
    <t>EGM96</t>
  </si>
  <si>
    <t>SIRGAS2000</t>
  </si>
  <si>
    <t>Cartesian XYZ</t>
  </si>
  <si>
    <t>Local Cartesian w/r to Master0</t>
  </si>
  <si>
    <t>built h+∆h</t>
  </si>
  <si>
    <t>h (m)</t>
  </si>
  <si>
    <t>ψ</t>
  </si>
  <si>
    <t>λ</t>
  </si>
  <si>
    <t>X (m)</t>
  </si>
  <si>
    <t>Y (m)</t>
  </si>
  <si>
    <t>Z (m)</t>
  </si>
  <si>
    <t>E (m)</t>
  </si>
  <si>
    <t>N (m)</t>
  </si>
  <si>
    <t>U (m)</t>
  </si>
  <si>
    <t>Master0</t>
  </si>
  <si>
    <t>newcenter</t>
  </si>
  <si>
    <t>ENU-BaselineModel</t>
  </si>
  <si>
    <t>ΔE(mm)</t>
  </si>
  <si>
    <t>ΔN(mm)</t>
  </si>
  <si>
    <t>ΔU(mm)</t>
  </si>
  <si>
    <t>corrections by interferometric measurement as of july 2011</t>
  </si>
  <si>
    <t>rainer-richard</t>
  </si>
  <si>
    <t>rel to newcenter</t>
  </si>
  <si>
    <t>rel to master0</t>
  </si>
  <si>
    <t>Local Tangent Plane (LTP) rel to newcenter</t>
  </si>
  <si>
    <t>Local Tangent Plane (LTP) rel to master0</t>
  </si>
  <si>
    <t>ENU rel to newcenter</t>
  </si>
  <si>
    <t>rainer rel to newcenter</t>
  </si>
  <si>
    <t>test rel t0 master0</t>
  </si>
  <si>
    <t>newcenter-master0</t>
  </si>
  <si>
    <t>mean</t>
  </si>
  <si>
    <t>stddev</t>
  </si>
  <si>
    <t>newceter-master0</t>
  </si>
  <si>
    <t>new positing relative to newcenter</t>
  </si>
  <si>
    <t>radial diff</t>
  </si>
  <si>
    <t>fractional 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</si>
</sst>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00"/>
    <numFmt numFmtId="166" formatCode="0.0000"/>
  </numFmts>
  <fonts count="15" x14ac:knownFonts="1">
    <font>
      <sz val="10"/>
      <name val="Lohit Hindi"/>
      <family val="2"/>
    </font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Verdana"/>
    </font>
    <font>
      <u/>
      <sz val="10"/>
      <color theme="10"/>
      <name val="Lohit Hindi"/>
      <family val="2"/>
    </font>
    <font>
      <u/>
      <sz val="10"/>
      <color theme="11"/>
      <name val="Lohit Hindi"/>
      <family val="2"/>
    </font>
    <font>
      <b/>
      <sz val="10"/>
      <name val="Calibri"/>
    </font>
    <font>
      <sz val="1"/>
      <name val="Times New Roman"/>
    </font>
    <font>
      <b/>
      <sz val="10"/>
      <name val="Times New Roman"/>
    </font>
    <font>
      <sz val="10"/>
      <name val="Times New Roman"/>
    </font>
    <font>
      <b/>
      <sz val="10"/>
      <color rgb="FFFF3333"/>
      <name val="Times New Roman"/>
    </font>
    <font>
      <b/>
      <sz val="9"/>
      <name val="Arial"/>
    </font>
    <font>
      <sz val="9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gray125">
        <bgColor rgb="FFE5E5E5"/>
      </patternFill>
    </fill>
    <fill>
      <patternFill patternType="solid">
        <fgColor rgb="FFE5E5E5"/>
        <bgColor indexed="64"/>
      </patternFill>
    </fill>
    <fill>
      <patternFill patternType="solid">
        <fgColor rgb="FF9966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47B8B8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rgb="FFDBE5F1"/>
        <bgColor indexed="64"/>
      </patternFill>
    </fill>
  </fills>
  <borders count="11">
    <border>
      <left/>
      <right/>
      <top/>
      <bottom/>
      <diagonal/>
    </border>
    <border>
      <left style="medium">
        <color indexed="63"/>
      </left>
      <right style="medium">
        <color indexed="63"/>
      </right>
      <top/>
      <bottom/>
      <diagonal/>
    </border>
    <border>
      <left/>
      <right/>
      <top/>
      <bottom style="thin">
        <color indexed="63"/>
      </bottom>
      <diagonal/>
    </border>
    <border>
      <left style="medium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  <border>
      <left/>
      <right style="medium">
        <color rgb="FF1A1A1A"/>
      </right>
      <top style="medium">
        <color rgb="FF1A1A1A"/>
      </top>
      <bottom style="medium">
        <color rgb="FF1A1A1A"/>
      </bottom>
      <diagonal/>
    </border>
    <border>
      <left style="medium">
        <color rgb="FF1A1A1A"/>
      </left>
      <right style="medium">
        <color rgb="FF1A1A1A"/>
      </right>
      <top/>
      <bottom style="medium">
        <color rgb="FF1A1A1A"/>
      </bottom>
      <diagonal/>
    </border>
    <border>
      <left/>
      <right style="medium">
        <color rgb="FF1A1A1A"/>
      </right>
      <top/>
      <bottom style="medium">
        <color rgb="FF1A1A1A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1A1A1A"/>
      </left>
      <right style="medium">
        <color rgb="FF1A1A1A"/>
      </right>
      <top/>
      <bottom/>
      <diagonal/>
    </border>
    <border>
      <left style="medium">
        <color rgb="FF000000"/>
      </left>
      <right/>
      <top/>
      <bottom/>
      <diagonal/>
    </border>
  </borders>
  <cellStyleXfs count="7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5">
    <xf numFmtId="0" fontId="2" fillId="0" borderId="0" xfId="0" applyFont="1"/>
    <xf numFmtId="164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2" fontId="2" fillId="2" borderId="0" xfId="0" applyNumberFormat="1" applyFont="1" applyFill="1"/>
    <xf numFmtId="0" fontId="2" fillId="3" borderId="0" xfId="0" applyFont="1" applyFill="1"/>
    <xf numFmtId="0" fontId="3" fillId="0" borderId="0" xfId="0" applyFont="1" applyAlignment="1">
      <alignment horizontal="left"/>
    </xf>
    <xf numFmtId="2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164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2" fontId="3" fillId="2" borderId="0" xfId="0" applyNumberFormat="1" applyFont="1" applyFill="1" applyAlignment="1">
      <alignment horizontal="center" wrapText="1"/>
    </xf>
    <xf numFmtId="0" fontId="3" fillId="0" borderId="0" xfId="0" applyFont="1" applyBorder="1"/>
    <xf numFmtId="0" fontId="2" fillId="0" borderId="0" xfId="0" applyFont="1" applyAlignment="1">
      <alignment horizontal="center" vertical="top" wrapText="1"/>
    </xf>
    <xf numFmtId="164" fontId="2" fillId="2" borderId="0" xfId="0" applyNumberFormat="1" applyFont="1" applyFill="1"/>
    <xf numFmtId="0" fontId="2" fillId="4" borderId="0" xfId="0" applyFont="1" applyFill="1" applyBorder="1"/>
    <xf numFmtId="0" fontId="2" fillId="0" borderId="0" xfId="0" applyFont="1" applyBorder="1"/>
    <xf numFmtId="2" fontId="2" fillId="4" borderId="0" xfId="0" applyNumberFormat="1" applyFont="1" applyFill="1" applyBorder="1"/>
    <xf numFmtId="166" fontId="2" fillId="4" borderId="0" xfId="0" applyNumberFormat="1" applyFont="1" applyFill="1" applyBorder="1"/>
    <xf numFmtId="0" fontId="2" fillId="0" borderId="0" xfId="0" applyFont="1" applyFill="1" applyBorder="1"/>
    <xf numFmtId="0" fontId="2" fillId="0" borderId="0" xfId="0" applyNumberFormat="1" applyFont="1"/>
    <xf numFmtId="164" fontId="2" fillId="4" borderId="1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2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164" fontId="4" fillId="2" borderId="0" xfId="0" applyNumberFormat="1" applyFont="1" applyFill="1"/>
    <xf numFmtId="2" fontId="3" fillId="0" borderId="0" xfId="0" applyNumberFormat="1" applyFont="1" applyBorder="1" applyAlignment="1"/>
    <xf numFmtId="2" fontId="3" fillId="2" borderId="0" xfId="0" applyNumberFormat="1" applyFont="1" applyFill="1" applyBorder="1" applyAlignment="1"/>
    <xf numFmtId="0" fontId="2" fillId="3" borderId="0" xfId="0" applyFont="1" applyFill="1" applyBorder="1"/>
    <xf numFmtId="0" fontId="1" fillId="0" borderId="0" xfId="0" applyFont="1"/>
    <xf numFmtId="2" fontId="1" fillId="0" borderId="0" xfId="0" applyNumberFormat="1" applyFont="1"/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12" borderId="0" xfId="0" applyFont="1" applyFill="1" applyBorder="1" applyAlignment="1">
      <alignment horizontal="center"/>
    </xf>
    <xf numFmtId="0" fontId="2" fillId="12" borderId="0" xfId="0" applyFont="1" applyFill="1"/>
    <xf numFmtId="164" fontId="2" fillId="12" borderId="0" xfId="0" applyNumberFormat="1" applyFont="1" applyFill="1"/>
    <xf numFmtId="0" fontId="1" fillId="12" borderId="0" xfId="0" applyFont="1" applyFill="1"/>
    <xf numFmtId="2" fontId="2" fillId="12" borderId="0" xfId="0" applyNumberFormat="1" applyFont="1" applyFill="1"/>
    <xf numFmtId="165" fontId="2" fillId="12" borderId="0" xfId="0" applyNumberFormat="1" applyFont="1" applyFill="1"/>
    <xf numFmtId="2" fontId="2" fillId="13" borderId="0" xfId="0" applyNumberFormat="1" applyFont="1" applyFill="1"/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4" fillId="10" borderId="0" xfId="0" applyFont="1" applyFill="1" applyAlignment="1">
      <alignment horizontal="right" vertical="center"/>
    </xf>
    <xf numFmtId="0" fontId="1" fillId="14" borderId="0" xfId="0" applyFont="1" applyFill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3" borderId="0" xfId="0" applyFont="1" applyFill="1" applyBorder="1"/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Pad Distribution in LTP</a:t>
            </a:r>
          </a:p>
        </c:rich>
      </c:tx>
      <c:layout>
        <c:manualLayout>
          <c:xMode val="edge"/>
          <c:yMode val="edge"/>
          <c:x val="0.407608588668264"/>
          <c:y val="0.028688524590163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64673593048894"/>
          <c:y val="0.12295072740594"/>
          <c:w val="0.864130148139573"/>
          <c:h val="0.7602453311267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richard!$U$3:$U$195</c:f>
              <c:numCache>
                <c:formatCode>General</c:formatCode>
                <c:ptCount val="193"/>
                <c:pt idx="0">
                  <c:v>-33.89412596357226</c:v>
                </c:pt>
                <c:pt idx="1">
                  <c:v>-17.45390886807272</c:v>
                </c:pt>
                <c:pt idx="2">
                  <c:v>-22.55892920099019</c:v>
                </c:pt>
                <c:pt idx="3">
                  <c:v>-5.421013145761904</c:v>
                </c:pt>
                <c:pt idx="4">
                  <c:v>25.24593898650276</c:v>
                </c:pt>
                <c:pt idx="5">
                  <c:v>20.94634824002618</c:v>
                </c:pt>
                <c:pt idx="6">
                  <c:v>15.93453511487101</c:v>
                </c:pt>
                <c:pt idx="7">
                  <c:v>9.4823358360497</c:v>
                </c:pt>
                <c:pt idx="8">
                  <c:v>-9.835100333949995</c:v>
                </c:pt>
                <c:pt idx="9">
                  <c:v>-20.89371519120546</c:v>
                </c:pt>
                <c:pt idx="10">
                  <c:v>37.82617818205269</c:v>
                </c:pt>
                <c:pt idx="11">
                  <c:v>36.74558622824058</c:v>
                </c:pt>
                <c:pt idx="12">
                  <c:v>0.965953711058617</c:v>
                </c:pt>
                <c:pt idx="13">
                  <c:v>16.4147401273497</c:v>
                </c:pt>
                <c:pt idx="14">
                  <c:v>10.73987942564285</c:v>
                </c:pt>
                <c:pt idx="15">
                  <c:v>-20.62042133772511</c:v>
                </c:pt>
                <c:pt idx="16">
                  <c:v>-6.712372688121831</c:v>
                </c:pt>
                <c:pt idx="17">
                  <c:v>-41.23929871736063</c:v>
                </c:pt>
                <c:pt idx="18">
                  <c:v>-50.30411069190971</c:v>
                </c:pt>
                <c:pt idx="19">
                  <c:v>-61.0567538809347</c:v>
                </c:pt>
                <c:pt idx="20">
                  <c:v>-43.75912667924732</c:v>
                </c:pt>
                <c:pt idx="21">
                  <c:v>-43.64407228302801</c:v>
                </c:pt>
                <c:pt idx="22">
                  <c:v>-59.40429339728792</c:v>
                </c:pt>
                <c:pt idx="23">
                  <c:v>-74.47461587423426</c:v>
                </c:pt>
                <c:pt idx="24">
                  <c:v>-84.52300419502654</c:v>
                </c:pt>
                <c:pt idx="25">
                  <c:v>-86.87286754484204</c:v>
                </c:pt>
                <c:pt idx="26">
                  <c:v>-93.14292454225124</c:v>
                </c:pt>
                <c:pt idx="27">
                  <c:v>-57.04992893089054</c:v>
                </c:pt>
                <c:pt idx="28">
                  <c:v>-71.00601758341693</c:v>
                </c:pt>
                <c:pt idx="29">
                  <c:v>-68.48107365842451</c:v>
                </c:pt>
                <c:pt idx="30">
                  <c:v>-95.89972539854072</c:v>
                </c:pt>
                <c:pt idx="31">
                  <c:v>-103.2958482047845</c:v>
                </c:pt>
                <c:pt idx="32">
                  <c:v>-105.4387376871131</c:v>
                </c:pt>
                <c:pt idx="33">
                  <c:v>-76.90232093273239</c:v>
                </c:pt>
                <c:pt idx="34">
                  <c:v>-26.04186157148672</c:v>
                </c:pt>
                <c:pt idx="35">
                  <c:v>-15.39951252392716</c:v>
                </c:pt>
                <c:pt idx="36">
                  <c:v>-51.33381026351078</c:v>
                </c:pt>
                <c:pt idx="37">
                  <c:v>-80.49715673065786</c:v>
                </c:pt>
                <c:pt idx="38">
                  <c:v>-64.18907113152689</c:v>
                </c:pt>
                <c:pt idx="39">
                  <c:v>-42.33954857557427</c:v>
                </c:pt>
                <c:pt idx="40">
                  <c:v>-23.09339255542893</c:v>
                </c:pt>
                <c:pt idx="41">
                  <c:v>2.382622675566822</c:v>
                </c:pt>
                <c:pt idx="42">
                  <c:v>17.10537160233004</c:v>
                </c:pt>
                <c:pt idx="43">
                  <c:v>-80.06703000823641</c:v>
                </c:pt>
                <c:pt idx="44">
                  <c:v>-63.50521219213386</c:v>
                </c:pt>
                <c:pt idx="45">
                  <c:v>-36.66707353515612</c:v>
                </c:pt>
                <c:pt idx="46">
                  <c:v>-19.65399721300207</c:v>
                </c:pt>
                <c:pt idx="47">
                  <c:v>-1.523355240318224</c:v>
                </c:pt>
                <c:pt idx="48">
                  <c:v>30.35174916896484</c:v>
                </c:pt>
                <c:pt idx="49">
                  <c:v>-15.04639783826012</c:v>
                </c:pt>
                <c:pt idx="50">
                  <c:v>-76.99007016132514</c:v>
                </c:pt>
                <c:pt idx="51">
                  <c:v>-63.6797807436295</c:v>
                </c:pt>
                <c:pt idx="52">
                  <c:v>-45.47460700416318</c:v>
                </c:pt>
                <c:pt idx="53">
                  <c:v>-20.26378435337604</c:v>
                </c:pt>
                <c:pt idx="54">
                  <c:v>-1.884325761272748</c:v>
                </c:pt>
                <c:pt idx="55">
                  <c:v>12.20855283195544</c:v>
                </c:pt>
                <c:pt idx="56">
                  <c:v>-60.70455403271934</c:v>
                </c:pt>
                <c:pt idx="57">
                  <c:v>-45.35024699189148</c:v>
                </c:pt>
                <c:pt idx="58">
                  <c:v>2.295725003494269</c:v>
                </c:pt>
                <c:pt idx="59">
                  <c:v>-5.28916760827667</c:v>
                </c:pt>
                <c:pt idx="60">
                  <c:v>-57.36048875663701</c:v>
                </c:pt>
                <c:pt idx="61">
                  <c:v>-79.54380248219186</c:v>
                </c:pt>
                <c:pt idx="62">
                  <c:v>-11.49422361048674</c:v>
                </c:pt>
                <c:pt idx="63">
                  <c:v>27.5733466809704</c:v>
                </c:pt>
                <c:pt idx="64">
                  <c:v>-1.515894297115508</c:v>
                </c:pt>
                <c:pt idx="65">
                  <c:v>-54.71181707407727</c:v>
                </c:pt>
                <c:pt idx="66">
                  <c:v>84.32301106281119</c:v>
                </c:pt>
                <c:pt idx="67">
                  <c:v>-140.5072280026186</c:v>
                </c:pt>
                <c:pt idx="68">
                  <c:v>-159.5516085417331</c:v>
                </c:pt>
                <c:pt idx="69">
                  <c:v>108.0977935502121</c:v>
                </c:pt>
                <c:pt idx="70">
                  <c:v>-118.8674637173546</c:v>
                </c:pt>
                <c:pt idx="71">
                  <c:v>89.09395348357264</c:v>
                </c:pt>
                <c:pt idx="72">
                  <c:v>-205.1490475094692</c:v>
                </c:pt>
                <c:pt idx="73">
                  <c:v>103.7166566493</c:v>
                </c:pt>
                <c:pt idx="74">
                  <c:v>-62.64949424878262</c:v>
                </c:pt>
                <c:pt idx="75">
                  <c:v>-136.0704530792818</c:v>
                </c:pt>
                <c:pt idx="76">
                  <c:v>159.5504516988087</c:v>
                </c:pt>
                <c:pt idx="77">
                  <c:v>-225.2001555394748</c:v>
                </c:pt>
                <c:pt idx="78">
                  <c:v>58.74951452428731</c:v>
                </c:pt>
                <c:pt idx="79">
                  <c:v>29.38833234828829</c:v>
                </c:pt>
                <c:pt idx="80">
                  <c:v>-232.6386132255719</c:v>
                </c:pt>
                <c:pt idx="81">
                  <c:v>210.951961210872</c:v>
                </c:pt>
                <c:pt idx="82">
                  <c:v>-201.6202626760209</c:v>
                </c:pt>
                <c:pt idx="83">
                  <c:v>-34.13008889302512</c:v>
                </c:pt>
                <c:pt idx="84">
                  <c:v>149.6052590461813</c:v>
                </c:pt>
                <c:pt idx="85">
                  <c:v>-320.5652290082577</c:v>
                </c:pt>
                <c:pt idx="86">
                  <c:v>210.998337419142</c:v>
                </c:pt>
                <c:pt idx="87">
                  <c:v>-71.16718633039952</c:v>
                </c:pt>
                <c:pt idx="88">
                  <c:v>-115.7063626031167</c:v>
                </c:pt>
                <c:pt idx="89">
                  <c:v>278.4170757048651</c:v>
                </c:pt>
                <c:pt idx="90">
                  <c:v>-370.9743357828342</c:v>
                </c:pt>
                <c:pt idx="91">
                  <c:v>159.5060550781024</c:v>
                </c:pt>
                <c:pt idx="92">
                  <c:v>28.89945077210864</c:v>
                </c:pt>
                <c:pt idx="93">
                  <c:v>-322.525171931423</c:v>
                </c:pt>
                <c:pt idx="94">
                  <c:v>427.0133243111641</c:v>
                </c:pt>
                <c:pt idx="95">
                  <c:v>-405.2355233084081</c:v>
                </c:pt>
                <c:pt idx="96">
                  <c:v>17.61245514757923</c:v>
                </c:pt>
                <c:pt idx="97">
                  <c:v>232.0339731977165</c:v>
                </c:pt>
                <c:pt idx="98">
                  <c:v>-503.3144246133901</c:v>
                </c:pt>
                <c:pt idx="99">
                  <c:v>420.9728449044486</c:v>
                </c:pt>
                <c:pt idx="100">
                  <c:v>-235.4166998190335</c:v>
                </c:pt>
                <c:pt idx="101">
                  <c:v>-203.8338622848964</c:v>
                </c:pt>
                <c:pt idx="102">
                  <c:v>461.1792144726605</c:v>
                </c:pt>
                <c:pt idx="103">
                  <c:v>-588.9825374947097</c:v>
                </c:pt>
                <c:pt idx="104">
                  <c:v>442.0178225991465</c:v>
                </c:pt>
                <c:pt idx="105">
                  <c:v>47.75389386091152</c:v>
                </c:pt>
                <c:pt idx="106">
                  <c:v>-450.264732828484</c:v>
                </c:pt>
                <c:pt idx="107">
                  <c:v>664.4987581573844</c:v>
                </c:pt>
                <c:pt idx="108">
                  <c:v>-562.6328909198275</c:v>
                </c:pt>
                <c:pt idx="109">
                  <c:v>186.6412212064403</c:v>
                </c:pt>
                <c:pt idx="110">
                  <c:v>336.216480866719</c:v>
                </c:pt>
                <c:pt idx="111">
                  <c:v>-800.9915428521678</c:v>
                </c:pt>
                <c:pt idx="112">
                  <c:v>772.9368066956521</c:v>
                </c:pt>
                <c:pt idx="113">
                  <c:v>-467.3686948089573</c:v>
                </c:pt>
                <c:pt idx="114">
                  <c:v>-175.9057296187148</c:v>
                </c:pt>
                <c:pt idx="115">
                  <c:v>738.7298503346883</c:v>
                </c:pt>
                <c:pt idx="116">
                  <c:v>-1046.662636302646</c:v>
                </c:pt>
                <c:pt idx="117">
                  <c:v>755.8413205719784</c:v>
                </c:pt>
                <c:pt idx="118">
                  <c:v>-108.882291469793</c:v>
                </c:pt>
                <c:pt idx="119">
                  <c:v>-768.8428761667834</c:v>
                </c:pt>
                <c:pt idx="120">
                  <c:v>1123.288650954715</c:v>
                </c:pt>
                <c:pt idx="121">
                  <c:v>-1137.979806929995</c:v>
                </c:pt>
                <c:pt idx="122">
                  <c:v>386.347696506674</c:v>
                </c:pt>
                <c:pt idx="123">
                  <c:v>448.2469952530232</c:v>
                </c:pt>
                <c:pt idx="124">
                  <c:v>-1275.85149499908</c:v>
                </c:pt>
                <c:pt idx="125">
                  <c:v>1241.720548619841</c:v>
                </c:pt>
                <c:pt idx="126">
                  <c:v>-883.220932280697</c:v>
                </c:pt>
                <c:pt idx="127">
                  <c:v>-124.3585508455101</c:v>
                </c:pt>
                <c:pt idx="128">
                  <c:v>1145.061893670181</c:v>
                </c:pt>
                <c:pt idx="129">
                  <c:v>-1700.499583739003</c:v>
                </c:pt>
                <c:pt idx="130">
                  <c:v>1365.742593781019</c:v>
                </c:pt>
                <c:pt idx="131">
                  <c:v>-452.4801063630442</c:v>
                </c:pt>
                <c:pt idx="132">
                  <c:v>-1175.121588044477</c:v>
                </c:pt>
                <c:pt idx="133">
                  <c:v>-134.0818846622119</c:v>
                </c:pt>
                <c:pt idx="134">
                  <c:v>384.7919547765164</c:v>
                </c:pt>
                <c:pt idx="135">
                  <c:v>-586.6863143497455</c:v>
                </c:pt>
                <c:pt idx="136">
                  <c:v>13.04464133405276</c:v>
                </c:pt>
                <c:pt idx="137">
                  <c:v>-38.94285882657312</c:v>
                </c:pt>
                <c:pt idx="138">
                  <c:v>2280.670203451464</c:v>
                </c:pt>
                <c:pt idx="139">
                  <c:v>3681.578873099931</c:v>
                </c:pt>
                <c:pt idx="140">
                  <c:v>3515.380175869834</c:v>
                </c:pt>
                <c:pt idx="141">
                  <c:v>2972.503897745068</c:v>
                </c:pt>
                <c:pt idx="142">
                  <c:v>3788.367380430776</c:v>
                </c:pt>
                <c:pt idx="143">
                  <c:v>3930.7346162968</c:v>
                </c:pt>
                <c:pt idx="144">
                  <c:v>4329.946921689742</c:v>
                </c:pt>
                <c:pt idx="145">
                  <c:v>4127.867060616376</c:v>
                </c:pt>
                <c:pt idx="146">
                  <c:v>3843.347823275622</c:v>
                </c:pt>
                <c:pt idx="147">
                  <c:v>3691.44229630874</c:v>
                </c:pt>
                <c:pt idx="148">
                  <c:v>4868.175323372567</c:v>
                </c:pt>
                <c:pt idx="149">
                  <c:v>5196.733074313565</c:v>
                </c:pt>
                <c:pt idx="150">
                  <c:v>5408.02887217023</c:v>
                </c:pt>
                <c:pt idx="151">
                  <c:v>1691.020292843597</c:v>
                </c:pt>
                <c:pt idx="152">
                  <c:v>2393.11758090311</c:v>
                </c:pt>
                <c:pt idx="153">
                  <c:v>3339.655831398891</c:v>
                </c:pt>
                <c:pt idx="154">
                  <c:v>3467.362039559618</c:v>
                </c:pt>
                <c:pt idx="155">
                  <c:v>3507.387264784914</c:v>
                </c:pt>
                <c:pt idx="156">
                  <c:v>3930.894724185483</c:v>
                </c:pt>
                <c:pt idx="157">
                  <c:v>4865.80980326637</c:v>
                </c:pt>
                <c:pt idx="158">
                  <c:v>5382.450970173936</c:v>
                </c:pt>
                <c:pt idx="159">
                  <c:v>6293.279820673535</c:v>
                </c:pt>
                <c:pt idx="160">
                  <c:v>-7710.901802912153</c:v>
                </c:pt>
                <c:pt idx="161">
                  <c:v>-6540.27060674536</c:v>
                </c:pt>
                <c:pt idx="162">
                  <c:v>-6256.10312582522</c:v>
                </c:pt>
                <c:pt idx="163">
                  <c:v>-4804.215016194097</c:v>
                </c:pt>
                <c:pt idx="164">
                  <c:v>-4393.451962748275</c:v>
                </c:pt>
                <c:pt idx="165">
                  <c:v>-3073.179450948718</c:v>
                </c:pt>
                <c:pt idx="166">
                  <c:v>-2775.51087611007</c:v>
                </c:pt>
                <c:pt idx="167">
                  <c:v>-1958.697828065393</c:v>
                </c:pt>
                <c:pt idx="168">
                  <c:v>-1699.369738206145</c:v>
                </c:pt>
                <c:pt idx="169">
                  <c:v>-1195.80262068699</c:v>
                </c:pt>
                <c:pt idx="170">
                  <c:v>-37.01384552408969</c:v>
                </c:pt>
                <c:pt idx="171">
                  <c:v>-49.28641964749416</c:v>
                </c:pt>
                <c:pt idx="172">
                  <c:v>-58.14574425995811</c:v>
                </c:pt>
                <c:pt idx="173">
                  <c:v>-58.37145079627209</c:v>
                </c:pt>
                <c:pt idx="174">
                  <c:v>-48.38812947993981</c:v>
                </c:pt>
                <c:pt idx="175">
                  <c:v>-38.88669906308797</c:v>
                </c:pt>
                <c:pt idx="176">
                  <c:v>-47.99531371141682</c:v>
                </c:pt>
                <c:pt idx="177">
                  <c:v>-55.96985521790928</c:v>
                </c:pt>
                <c:pt idx="178">
                  <c:v>-48.84480313920679</c:v>
                </c:pt>
                <c:pt idx="179">
                  <c:v>-35.89239576043346</c:v>
                </c:pt>
                <c:pt idx="180">
                  <c:v>-65.31846157165374</c:v>
                </c:pt>
                <c:pt idx="181">
                  <c:v>-63.03702802126521</c:v>
                </c:pt>
                <c:pt idx="182">
                  <c:v>-36.945136100784</c:v>
                </c:pt>
                <c:pt idx="183">
                  <c:v>-49.2177137967548</c:v>
                </c:pt>
                <c:pt idx="184">
                  <c:v>-58.07695153969789</c:v>
                </c:pt>
                <c:pt idx="185">
                  <c:v>-58.44032562501012</c:v>
                </c:pt>
                <c:pt idx="186">
                  <c:v>-50.54653872522958</c:v>
                </c:pt>
                <c:pt idx="187">
                  <c:v>-40.68629066720713</c:v>
                </c:pt>
                <c:pt idx="188">
                  <c:v>-87.20863884420145</c:v>
                </c:pt>
                <c:pt idx="189">
                  <c:v>-81.69727114099489</c:v>
                </c:pt>
                <c:pt idx="190">
                  <c:v>-15.18466358650647</c:v>
                </c:pt>
                <c:pt idx="191">
                  <c:v>-15.15670495888324</c:v>
                </c:pt>
                <c:pt idx="192">
                  <c:v>0.0</c:v>
                </c:pt>
              </c:numCache>
            </c:numRef>
          </c:xVal>
          <c:yVal>
            <c:numRef>
              <c:f>richard!$V$3:$V$195</c:f>
              <c:numCache>
                <c:formatCode>General</c:formatCode>
                <c:ptCount val="193"/>
                <c:pt idx="0">
                  <c:v>-712.7516483792656</c:v>
                </c:pt>
                <c:pt idx="1">
                  <c:v>-709.6086972371228</c:v>
                </c:pt>
                <c:pt idx="2">
                  <c:v>-691.9838606867003</c:v>
                </c:pt>
                <c:pt idx="3">
                  <c:v>-723.791104543713</c:v>
                </c:pt>
                <c:pt idx="4">
                  <c:v>-744.4318445269213</c:v>
                </c:pt>
                <c:pt idx="5">
                  <c:v>-721.4646459943808</c:v>
                </c:pt>
                <c:pt idx="6">
                  <c:v>-700.6757481593015</c:v>
                </c:pt>
                <c:pt idx="7">
                  <c:v>-687.0764746435978</c:v>
                </c:pt>
                <c:pt idx="8">
                  <c:v>-663.8265956846146</c:v>
                </c:pt>
                <c:pt idx="9">
                  <c:v>-653.5599819546023</c:v>
                </c:pt>
                <c:pt idx="10">
                  <c:v>-735.8760817651732</c:v>
                </c:pt>
                <c:pt idx="11">
                  <c:v>-720.6394907007731</c:v>
                </c:pt>
                <c:pt idx="12">
                  <c:v>-702.654983874034</c:v>
                </c:pt>
                <c:pt idx="13">
                  <c:v>-673.5736153767842</c:v>
                </c:pt>
                <c:pt idx="14">
                  <c:v>-659.5673637665914</c:v>
                </c:pt>
                <c:pt idx="15">
                  <c:v>-633.9073418166386</c:v>
                </c:pt>
                <c:pt idx="16">
                  <c:v>-684.9519377512776</c:v>
                </c:pt>
                <c:pt idx="17">
                  <c:v>-725.9777277751684</c:v>
                </c:pt>
                <c:pt idx="18">
                  <c:v>-711.2094979795396</c:v>
                </c:pt>
                <c:pt idx="19">
                  <c:v>-722.7928788284548</c:v>
                </c:pt>
                <c:pt idx="20">
                  <c:v>-692.174206978052</c:v>
                </c:pt>
                <c:pt idx="21">
                  <c:v>-652.742461282158</c:v>
                </c:pt>
                <c:pt idx="22">
                  <c:v>-667.571739530667</c:v>
                </c:pt>
                <c:pt idx="23">
                  <c:v>-684.6574594983424</c:v>
                </c:pt>
                <c:pt idx="24">
                  <c:v>-704.8937799208406</c:v>
                </c:pt>
                <c:pt idx="25">
                  <c:v>-732.2620425768375</c:v>
                </c:pt>
                <c:pt idx="26">
                  <c:v>-745.9594809021153</c:v>
                </c:pt>
                <c:pt idx="27">
                  <c:v>-645.4388455985746</c:v>
                </c:pt>
                <c:pt idx="28">
                  <c:v>-655.8281752927115</c:v>
                </c:pt>
                <c:pt idx="29">
                  <c:v>-698.4707850432504</c:v>
                </c:pt>
                <c:pt idx="30">
                  <c:v>-694.890111113543</c:v>
                </c:pt>
                <c:pt idx="31">
                  <c:v>-719.778697662129</c:v>
                </c:pt>
                <c:pt idx="32">
                  <c:v>-755.0033570133126</c:v>
                </c:pt>
                <c:pt idx="33">
                  <c:v>-718.1727584166943</c:v>
                </c:pt>
                <c:pt idx="34">
                  <c:v>-726.1888088169098</c:v>
                </c:pt>
                <c:pt idx="35">
                  <c:v>-746.3592279290243</c:v>
                </c:pt>
                <c:pt idx="36">
                  <c:v>-746.674904545198</c:v>
                </c:pt>
                <c:pt idx="37">
                  <c:v>-765.1118312586098</c:v>
                </c:pt>
                <c:pt idx="38">
                  <c:v>-771.1494895773666</c:v>
                </c:pt>
                <c:pt idx="39">
                  <c:v>-777.8607092674135</c:v>
                </c:pt>
                <c:pt idx="40">
                  <c:v>-778.6079362903857</c:v>
                </c:pt>
                <c:pt idx="41">
                  <c:v>-763.285557163069</c:v>
                </c:pt>
                <c:pt idx="42">
                  <c:v>-766.5338029212415</c:v>
                </c:pt>
                <c:pt idx="43">
                  <c:v>-780.3740238410071</c:v>
                </c:pt>
                <c:pt idx="44">
                  <c:v>-786.8199568050652</c:v>
                </c:pt>
                <c:pt idx="45">
                  <c:v>-762.166282090917</c:v>
                </c:pt>
                <c:pt idx="46">
                  <c:v>-794.5952313883797</c:v>
                </c:pt>
                <c:pt idx="47">
                  <c:v>-788.9452581453645</c:v>
                </c:pt>
                <c:pt idx="48">
                  <c:v>-773.9188068396157</c:v>
                </c:pt>
                <c:pt idx="49">
                  <c:v>-764.3348030874594</c:v>
                </c:pt>
                <c:pt idx="50">
                  <c:v>-805.5338909483253</c:v>
                </c:pt>
                <c:pt idx="51">
                  <c:v>-813.3688251697773</c:v>
                </c:pt>
                <c:pt idx="52">
                  <c:v>-822.3634198524558</c:v>
                </c:pt>
                <c:pt idx="53">
                  <c:v>-817.0536897162604</c:v>
                </c:pt>
                <c:pt idx="54">
                  <c:v>-817.1175056274113</c:v>
                </c:pt>
                <c:pt idx="55">
                  <c:v>-808.6889912126293</c:v>
                </c:pt>
                <c:pt idx="56">
                  <c:v>-834.8057767565674</c:v>
                </c:pt>
                <c:pt idx="57">
                  <c:v>-846.3972055739393</c:v>
                </c:pt>
                <c:pt idx="58">
                  <c:v>-836.6221466821427</c:v>
                </c:pt>
                <c:pt idx="59">
                  <c:v>-862.8538257507162</c:v>
                </c:pt>
                <c:pt idx="60">
                  <c:v>-861.9454140443445</c:v>
                </c:pt>
                <c:pt idx="61">
                  <c:v>-828.9397966197782</c:v>
                </c:pt>
                <c:pt idx="62">
                  <c:v>-843.0059958653488</c:v>
                </c:pt>
                <c:pt idx="63">
                  <c:v>-827.3978099929756</c:v>
                </c:pt>
                <c:pt idx="64">
                  <c:v>-616.8272741231481</c:v>
                </c:pt>
                <c:pt idx="65">
                  <c:v>-616.689221093276</c:v>
                </c:pt>
                <c:pt idx="66">
                  <c:v>-698.1017768388127</c:v>
                </c:pt>
                <c:pt idx="67">
                  <c:v>-651.1640801888186</c:v>
                </c:pt>
                <c:pt idx="68">
                  <c:v>-789.4690247654644</c:v>
                </c:pt>
                <c:pt idx="69">
                  <c:v>-762.8666358615106</c:v>
                </c:pt>
                <c:pt idx="70">
                  <c:v>-582.6093161703297</c:v>
                </c:pt>
                <c:pt idx="71">
                  <c:v>-599.9596999683072</c:v>
                </c:pt>
                <c:pt idx="72">
                  <c:v>-724.6895117458938</c:v>
                </c:pt>
                <c:pt idx="73">
                  <c:v>-847.9917404395805</c:v>
                </c:pt>
                <c:pt idx="74">
                  <c:v>-519.065841227797</c:v>
                </c:pt>
                <c:pt idx="75">
                  <c:v>-902.0861116144997</c:v>
                </c:pt>
                <c:pt idx="76">
                  <c:v>-656.9200776112124</c:v>
                </c:pt>
                <c:pt idx="77">
                  <c:v>-626.9587793642878</c:v>
                </c:pt>
                <c:pt idx="78">
                  <c:v>-939.6691061984657</c:v>
                </c:pt>
                <c:pt idx="79">
                  <c:v>-480.5939024272802</c:v>
                </c:pt>
                <c:pt idx="80">
                  <c:v>-862.215007460786</c:v>
                </c:pt>
                <c:pt idx="81">
                  <c:v>-760.3395825424149</c:v>
                </c:pt>
                <c:pt idx="82">
                  <c:v>-507.585138311106</c:v>
                </c:pt>
                <c:pt idx="83">
                  <c:v>-1015.687840143354</c:v>
                </c:pt>
                <c:pt idx="84">
                  <c:v>-491.58346628304</c:v>
                </c:pt>
                <c:pt idx="85">
                  <c:v>-763.8611244193444</c:v>
                </c:pt>
                <c:pt idx="86">
                  <c:v>-883.4663621000461</c:v>
                </c:pt>
                <c:pt idx="87">
                  <c:v>-427.3935078935436</c:v>
                </c:pt>
                <c:pt idx="88">
                  <c:v>-1075.443396482853</c:v>
                </c:pt>
                <c:pt idx="89">
                  <c:v>-571.5711321428418</c:v>
                </c:pt>
                <c:pt idx="90">
                  <c:v>-604.1237343138934</c:v>
                </c:pt>
                <c:pt idx="91">
                  <c:v>-1067.094353312135</c:v>
                </c:pt>
                <c:pt idx="92">
                  <c:v>-305.4170845578581</c:v>
                </c:pt>
                <c:pt idx="93">
                  <c:v>-1004.125526946256</c:v>
                </c:pt>
                <c:pt idx="94">
                  <c:v>-741.4835190536326</c:v>
                </c:pt>
                <c:pt idx="95">
                  <c:v>-342.1436331329965</c:v>
                </c:pt>
                <c:pt idx="96">
                  <c:v>-1214.45336236701</c:v>
                </c:pt>
                <c:pt idx="97">
                  <c:v>-296.6819557439655</c:v>
                </c:pt>
                <c:pt idx="98">
                  <c:v>-815.4663637804908</c:v>
                </c:pt>
                <c:pt idx="99">
                  <c:v>-972.7737655844313</c:v>
                </c:pt>
                <c:pt idx="100">
                  <c:v>-182.5357693179937</c:v>
                </c:pt>
                <c:pt idx="101">
                  <c:v>-1306.430275731443</c:v>
                </c:pt>
                <c:pt idx="102">
                  <c:v>-403.8450783573776</c:v>
                </c:pt>
                <c:pt idx="103">
                  <c:v>-511.8803953757576</c:v>
                </c:pt>
                <c:pt idx="104">
                  <c:v>-1210.840727049327</c:v>
                </c:pt>
                <c:pt idx="105">
                  <c:v>67.12806477005353</c:v>
                </c:pt>
                <c:pt idx="106">
                  <c:v>-1285.500370239952</c:v>
                </c:pt>
                <c:pt idx="107">
                  <c:v>-652.3727712222413</c:v>
                </c:pt>
                <c:pt idx="108">
                  <c:v>-314.4521918882259</c:v>
                </c:pt>
                <c:pt idx="109">
                  <c:v>-1550.361342846838</c:v>
                </c:pt>
                <c:pt idx="110">
                  <c:v>47.55830119561546</c:v>
                </c:pt>
                <c:pt idx="111">
                  <c:v>-1007.194072518065</c:v>
                </c:pt>
                <c:pt idx="112">
                  <c:v>-1043.854153219442</c:v>
                </c:pt>
                <c:pt idx="113">
                  <c:v>136.824263069095</c:v>
                </c:pt>
                <c:pt idx="114">
                  <c:v>-1647.546290951612</c:v>
                </c:pt>
                <c:pt idx="115">
                  <c:v>-82.15574023049564</c:v>
                </c:pt>
                <c:pt idx="116">
                  <c:v>-604.8645342863582</c:v>
                </c:pt>
                <c:pt idx="117">
                  <c:v>-1622.601264243025</c:v>
                </c:pt>
                <c:pt idx="118">
                  <c:v>476.2204641990749</c:v>
                </c:pt>
                <c:pt idx="119">
                  <c:v>-1726.664523984886</c:v>
                </c:pt>
                <c:pt idx="120">
                  <c:v>-455.2698863532474</c:v>
                </c:pt>
                <c:pt idx="121">
                  <c:v>9.995963547783933</c:v>
                </c:pt>
                <c:pt idx="122">
                  <c:v>-1962.095365007468</c:v>
                </c:pt>
                <c:pt idx="123">
                  <c:v>646.1269627981368</c:v>
                </c:pt>
                <c:pt idx="124">
                  <c:v>-1433.665864622787</c:v>
                </c:pt>
                <c:pt idx="125">
                  <c:v>-1079.905151416803</c:v>
                </c:pt>
                <c:pt idx="126">
                  <c:v>539.7100502568237</c:v>
                </c:pt>
                <c:pt idx="127">
                  <c:v>-2293.772460881498</c:v>
                </c:pt>
                <c:pt idx="128">
                  <c:v>515.9088393617083</c:v>
                </c:pt>
                <c:pt idx="129">
                  <c:v>-820.6421264133568</c:v>
                </c:pt>
                <c:pt idx="130">
                  <c:v>-1889.69828938009</c:v>
                </c:pt>
                <c:pt idx="131">
                  <c:v>1329.185664999795</c:v>
                </c:pt>
                <c:pt idx="132">
                  <c:v>-1860.249586819098</c:v>
                </c:pt>
                <c:pt idx="133">
                  <c:v>-1268.798681324476</c:v>
                </c:pt>
                <c:pt idx="134">
                  <c:v>-367.4568568149788</c:v>
                </c:pt>
                <c:pt idx="135">
                  <c:v>-428.7748673955436</c:v>
                </c:pt>
                <c:pt idx="136">
                  <c:v>-559.8146379366905</c:v>
                </c:pt>
                <c:pt idx="137">
                  <c:v>-920.6301863599608</c:v>
                </c:pt>
                <c:pt idx="138">
                  <c:v>1505.470282772586</c:v>
                </c:pt>
                <c:pt idx="139">
                  <c:v>1562.445131157051</c:v>
                </c:pt>
                <c:pt idx="140">
                  <c:v>1921.386991994625</c:v>
                </c:pt>
                <c:pt idx="141">
                  <c:v>1946.241596200736</c:v>
                </c:pt>
                <c:pt idx="142">
                  <c:v>1989.623812980614</c:v>
                </c:pt>
                <c:pt idx="143">
                  <c:v>2533.602811951826</c:v>
                </c:pt>
                <c:pt idx="144">
                  <c:v>2839.50435218603</c:v>
                </c:pt>
                <c:pt idx="145">
                  <c:v>3145.916615130975</c:v>
                </c:pt>
                <c:pt idx="146">
                  <c:v>3987.66853918574</c:v>
                </c:pt>
                <c:pt idx="147">
                  <c:v>4644.271623017084</c:v>
                </c:pt>
                <c:pt idx="148">
                  <c:v>5781.18156695935</c:v>
                </c:pt>
                <c:pt idx="149">
                  <c:v>7567.58324876129</c:v>
                </c:pt>
                <c:pt idx="150">
                  <c:v>9132.724301711328</c:v>
                </c:pt>
                <c:pt idx="151">
                  <c:v>-3392.21538816569</c:v>
                </c:pt>
                <c:pt idx="152">
                  <c:v>-4995.846229612397</c:v>
                </c:pt>
                <c:pt idx="153">
                  <c:v>-6007.169176483933</c:v>
                </c:pt>
                <c:pt idx="154">
                  <c:v>-2819.84920103294</c:v>
                </c:pt>
                <c:pt idx="155">
                  <c:v>-6790.518999729204</c:v>
                </c:pt>
                <c:pt idx="156">
                  <c:v>-2631.923065507411</c:v>
                </c:pt>
                <c:pt idx="157">
                  <c:v>-2641.451664305021</c:v>
                </c:pt>
                <c:pt idx="158">
                  <c:v>-6092.657368669736</c:v>
                </c:pt>
                <c:pt idx="159">
                  <c:v>-6434.262186792676</c:v>
                </c:pt>
                <c:pt idx="160">
                  <c:v>-200.0601129542381</c:v>
                </c:pt>
                <c:pt idx="161">
                  <c:v>1095.120243930019</c:v>
                </c:pt>
                <c:pt idx="162">
                  <c:v>474.9940662314822</c:v>
                </c:pt>
                <c:pt idx="163">
                  <c:v>1136.996747100115</c:v>
                </c:pt>
                <c:pt idx="164">
                  <c:v>1212.564867317426</c:v>
                </c:pt>
                <c:pt idx="165">
                  <c:v>1336.90604230601</c:v>
                </c:pt>
                <c:pt idx="166">
                  <c:v>1375.77459534313</c:v>
                </c:pt>
                <c:pt idx="167">
                  <c:v>3405.643885334649</c:v>
                </c:pt>
                <c:pt idx="168">
                  <c:v>3279.324430316278</c:v>
                </c:pt>
                <c:pt idx="169">
                  <c:v>2825.219760690337</c:v>
                </c:pt>
                <c:pt idx="170">
                  <c:v>-551.9319303446602</c:v>
                </c:pt>
                <c:pt idx="171">
                  <c:v>-547.2313424626715</c:v>
                </c:pt>
                <c:pt idx="172">
                  <c:v>-547.2066026244568</c:v>
                </c:pt>
                <c:pt idx="173">
                  <c:v>-591.2840731167675</c:v>
                </c:pt>
                <c:pt idx="174">
                  <c:v>-595.1732650487014</c:v>
                </c:pt>
                <c:pt idx="175">
                  <c:v>-585.953001864338</c:v>
                </c:pt>
                <c:pt idx="176">
                  <c:v>-564.8585950658002</c:v>
                </c:pt>
                <c:pt idx="177">
                  <c:v>-568.8204563110251</c:v>
                </c:pt>
                <c:pt idx="178">
                  <c:v>-574.4357151403306</c:v>
                </c:pt>
                <c:pt idx="179">
                  <c:v>-569.6206754771372</c:v>
                </c:pt>
                <c:pt idx="180">
                  <c:v>-560.7014943289594</c:v>
                </c:pt>
                <c:pt idx="181">
                  <c:v>-574.716596902372</c:v>
                </c:pt>
                <c:pt idx="182">
                  <c:v>-560.0096900973981</c:v>
                </c:pt>
                <c:pt idx="183">
                  <c:v>-555.3091121537051</c:v>
                </c:pt>
                <c:pt idx="184">
                  <c:v>-555.2943693996637</c:v>
                </c:pt>
                <c:pt idx="185">
                  <c:v>-583.1862978895861</c:v>
                </c:pt>
                <c:pt idx="186">
                  <c:v>-587.383557037894</c:v>
                </c:pt>
                <c:pt idx="187">
                  <c:v>-577.980051041572</c:v>
                </c:pt>
                <c:pt idx="188">
                  <c:v>-542.1483177839035</c:v>
                </c:pt>
                <c:pt idx="189">
                  <c:v>-601.6630106759781</c:v>
                </c:pt>
                <c:pt idx="190">
                  <c:v>-595.0910295443327</c:v>
                </c:pt>
                <c:pt idx="191">
                  <c:v>-539.533390302809</c:v>
                </c:pt>
                <c:pt idx="192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4504728"/>
        <c:axId val="-2134496056"/>
      </c:scatterChart>
      <c:valAx>
        <c:axId val="-2134504728"/>
        <c:scaling>
          <c:orientation val="minMax"/>
          <c:max val="10000.0"/>
          <c:min val="-10000.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</a:t>
                </a:r>
              </a:p>
            </c:rich>
          </c:tx>
          <c:layout>
            <c:manualLayout>
              <c:xMode val="edge"/>
              <c:yMode val="edge"/>
              <c:x val="0.519021525162616"/>
              <c:y val="0.928278043113463"/>
            </c:manualLayout>
          </c:layout>
          <c:overlay val="0"/>
          <c:spPr>
            <a:solidFill>
              <a:srgbClr val="FF00FF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1A1A1A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34496056"/>
        <c:crosses val="autoZero"/>
        <c:crossBetween val="midCat"/>
      </c:valAx>
      <c:valAx>
        <c:axId val="-2134496056"/>
        <c:scaling>
          <c:orientation val="minMax"/>
          <c:max val="10000.0"/>
          <c:min val="-1000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</a:t>
                </a:r>
              </a:p>
            </c:rich>
          </c:tx>
          <c:layout>
            <c:manualLayout>
              <c:xMode val="edge"/>
              <c:yMode val="edge"/>
              <c:x val="0.0176630434782609"/>
              <c:y val="0.481557054343617"/>
            </c:manualLayout>
          </c:layout>
          <c:overlay val="0"/>
          <c:spPr>
            <a:solidFill>
              <a:srgbClr val="FF99CC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1A1A1A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345047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Lohit Hindi"/>
          <a:ea typeface="Lohit Hindi"/>
          <a:cs typeface="Lohit Hindi"/>
        </a:defRPr>
      </a:pPr>
      <a:endParaRPr lang="en-US"/>
    </a:p>
  </c:txPr>
  <c:printSettings>
    <c:headerFooter/>
    <c:pageMargins b="1.0" l="0.75" r="0.75" t="1.0" header="0.511805555555556" footer="0.511805555555556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Rainer</c:v>
          </c:tx>
          <c:spPr>
            <a:ln w="47625">
              <a:noFill/>
            </a:ln>
          </c:spPr>
          <c:marker>
            <c:symbol val="x"/>
            <c:size val="9"/>
            <c:spPr>
              <a:ln w="19050"/>
            </c:spPr>
          </c:marker>
          <c:xVal>
            <c:numRef>
              <c:f>rainer!$I$6:$I$198</c:f>
              <c:numCache>
                <c:formatCode>General</c:formatCode>
                <c:ptCount val="193"/>
                <c:pt idx="0">
                  <c:v>-33.894</c:v>
                </c:pt>
                <c:pt idx="1">
                  <c:v>-17.453</c:v>
                </c:pt>
                <c:pt idx="2">
                  <c:v>-22.559</c:v>
                </c:pt>
                <c:pt idx="3">
                  <c:v>-5.42</c:v>
                </c:pt>
                <c:pt idx="4">
                  <c:v>25.246</c:v>
                </c:pt>
                <c:pt idx="5">
                  <c:v>20.946</c:v>
                </c:pt>
                <c:pt idx="6">
                  <c:v>15.935</c:v>
                </c:pt>
                <c:pt idx="7">
                  <c:v>9.483</c:v>
                </c:pt>
                <c:pt idx="8">
                  <c:v>-9.835</c:v>
                </c:pt>
                <c:pt idx="9">
                  <c:v>-20.894</c:v>
                </c:pt>
                <c:pt idx="10">
                  <c:v>37.826</c:v>
                </c:pt>
                <c:pt idx="11">
                  <c:v>36.746</c:v>
                </c:pt>
                <c:pt idx="12">
                  <c:v>0.966</c:v>
                </c:pt>
                <c:pt idx="13">
                  <c:v>16.415</c:v>
                </c:pt>
                <c:pt idx="14">
                  <c:v>10.74</c:v>
                </c:pt>
                <c:pt idx="15">
                  <c:v>-20.62</c:v>
                </c:pt>
                <c:pt idx="16">
                  <c:v>-6.712</c:v>
                </c:pt>
                <c:pt idx="17">
                  <c:v>-41.239</c:v>
                </c:pt>
                <c:pt idx="18">
                  <c:v>-50.304</c:v>
                </c:pt>
                <c:pt idx="19">
                  <c:v>-61.057</c:v>
                </c:pt>
                <c:pt idx="20">
                  <c:v>-43.759</c:v>
                </c:pt>
                <c:pt idx="21">
                  <c:v>-43.644</c:v>
                </c:pt>
                <c:pt idx="22">
                  <c:v>-59.404</c:v>
                </c:pt>
                <c:pt idx="23">
                  <c:v>-74.475</c:v>
                </c:pt>
                <c:pt idx="24">
                  <c:v>-84.52200000000001</c:v>
                </c:pt>
                <c:pt idx="25">
                  <c:v>-86.872</c:v>
                </c:pt>
                <c:pt idx="26">
                  <c:v>-93.143</c:v>
                </c:pt>
                <c:pt idx="27">
                  <c:v>-57.05</c:v>
                </c:pt>
                <c:pt idx="28">
                  <c:v>-71.005</c:v>
                </c:pt>
                <c:pt idx="29">
                  <c:v>-68.481</c:v>
                </c:pt>
                <c:pt idx="30">
                  <c:v>-95.9</c:v>
                </c:pt>
                <c:pt idx="31">
                  <c:v>-103.296</c:v>
                </c:pt>
                <c:pt idx="32">
                  <c:v>-105.439</c:v>
                </c:pt>
                <c:pt idx="33">
                  <c:v>-76.903</c:v>
                </c:pt>
                <c:pt idx="34">
                  <c:v>-26.041</c:v>
                </c:pt>
                <c:pt idx="35">
                  <c:v>-15.4</c:v>
                </c:pt>
                <c:pt idx="36">
                  <c:v>-51.334</c:v>
                </c:pt>
                <c:pt idx="37">
                  <c:v>-80.497</c:v>
                </c:pt>
                <c:pt idx="38">
                  <c:v>-64.18899999999999</c:v>
                </c:pt>
                <c:pt idx="39">
                  <c:v>-42.34</c:v>
                </c:pt>
                <c:pt idx="40">
                  <c:v>-23.093</c:v>
                </c:pt>
                <c:pt idx="41">
                  <c:v>2.383</c:v>
                </c:pt>
                <c:pt idx="42">
                  <c:v>17.105</c:v>
                </c:pt>
                <c:pt idx="43">
                  <c:v>-80.067</c:v>
                </c:pt>
                <c:pt idx="44">
                  <c:v>-63.505</c:v>
                </c:pt>
                <c:pt idx="45">
                  <c:v>-36.667</c:v>
                </c:pt>
                <c:pt idx="46">
                  <c:v>-19.654</c:v>
                </c:pt>
                <c:pt idx="47">
                  <c:v>-1.523</c:v>
                </c:pt>
                <c:pt idx="48">
                  <c:v>30.352</c:v>
                </c:pt>
                <c:pt idx="49">
                  <c:v>-15.047</c:v>
                </c:pt>
                <c:pt idx="50">
                  <c:v>-76.99</c:v>
                </c:pt>
                <c:pt idx="51">
                  <c:v>-63.679</c:v>
                </c:pt>
                <c:pt idx="52">
                  <c:v>-45.474</c:v>
                </c:pt>
                <c:pt idx="53">
                  <c:v>-20.264</c:v>
                </c:pt>
                <c:pt idx="54">
                  <c:v>-1.884</c:v>
                </c:pt>
                <c:pt idx="55">
                  <c:v>12.208</c:v>
                </c:pt>
                <c:pt idx="56">
                  <c:v>-60.704</c:v>
                </c:pt>
                <c:pt idx="57">
                  <c:v>-45.35</c:v>
                </c:pt>
                <c:pt idx="58">
                  <c:v>2.296</c:v>
                </c:pt>
                <c:pt idx="59">
                  <c:v>-5.289</c:v>
                </c:pt>
                <c:pt idx="60">
                  <c:v>-57.36</c:v>
                </c:pt>
                <c:pt idx="61">
                  <c:v>-79.544</c:v>
                </c:pt>
                <c:pt idx="62">
                  <c:v>-11.494</c:v>
                </c:pt>
                <c:pt idx="63">
                  <c:v>27.574</c:v>
                </c:pt>
                <c:pt idx="64">
                  <c:v>-1.516</c:v>
                </c:pt>
                <c:pt idx="65">
                  <c:v>-54.711</c:v>
                </c:pt>
                <c:pt idx="66">
                  <c:v>84.32299999999999</c:v>
                </c:pt>
                <c:pt idx="67">
                  <c:v>-140.507</c:v>
                </c:pt>
                <c:pt idx="68">
                  <c:v>-159.551</c:v>
                </c:pt>
                <c:pt idx="69">
                  <c:v>108.097</c:v>
                </c:pt>
                <c:pt idx="70">
                  <c:v>-118.867</c:v>
                </c:pt>
                <c:pt idx="71">
                  <c:v>89.094</c:v>
                </c:pt>
                <c:pt idx="72">
                  <c:v>-205.149</c:v>
                </c:pt>
                <c:pt idx="73">
                  <c:v>103.717</c:v>
                </c:pt>
                <c:pt idx="74">
                  <c:v>-62.65</c:v>
                </c:pt>
                <c:pt idx="75">
                  <c:v>-136.07</c:v>
                </c:pt>
                <c:pt idx="76">
                  <c:v>159.55</c:v>
                </c:pt>
                <c:pt idx="77">
                  <c:v>-225.2</c:v>
                </c:pt>
                <c:pt idx="78">
                  <c:v>58.75</c:v>
                </c:pt>
                <c:pt idx="79">
                  <c:v>29.388</c:v>
                </c:pt>
                <c:pt idx="80">
                  <c:v>-232.638</c:v>
                </c:pt>
                <c:pt idx="81">
                  <c:v>210.952</c:v>
                </c:pt>
                <c:pt idx="82">
                  <c:v>-201.62</c:v>
                </c:pt>
                <c:pt idx="83">
                  <c:v>-34.13</c:v>
                </c:pt>
                <c:pt idx="84">
                  <c:v>149.606</c:v>
                </c:pt>
                <c:pt idx="85">
                  <c:v>-320.565</c:v>
                </c:pt>
                <c:pt idx="86">
                  <c:v>210.998</c:v>
                </c:pt>
                <c:pt idx="87">
                  <c:v>-71.167</c:v>
                </c:pt>
                <c:pt idx="88">
                  <c:v>-115.706</c:v>
                </c:pt>
                <c:pt idx="89">
                  <c:v>278.417</c:v>
                </c:pt>
                <c:pt idx="90">
                  <c:v>-370.974</c:v>
                </c:pt>
                <c:pt idx="91">
                  <c:v>159.506</c:v>
                </c:pt>
                <c:pt idx="92">
                  <c:v>28.899</c:v>
                </c:pt>
                <c:pt idx="93">
                  <c:v>-322.525</c:v>
                </c:pt>
                <c:pt idx="94">
                  <c:v>427.013</c:v>
                </c:pt>
                <c:pt idx="95">
                  <c:v>-405.236</c:v>
                </c:pt>
                <c:pt idx="96">
                  <c:v>17.613</c:v>
                </c:pt>
                <c:pt idx="97">
                  <c:v>232.034</c:v>
                </c:pt>
                <c:pt idx="98">
                  <c:v>-503.314</c:v>
                </c:pt>
                <c:pt idx="99">
                  <c:v>420.973</c:v>
                </c:pt>
                <c:pt idx="100">
                  <c:v>-235.417</c:v>
                </c:pt>
                <c:pt idx="101">
                  <c:v>-203.834</c:v>
                </c:pt>
                <c:pt idx="102">
                  <c:v>461.179</c:v>
                </c:pt>
                <c:pt idx="103">
                  <c:v>-588.982</c:v>
                </c:pt>
                <c:pt idx="104">
                  <c:v>442.018</c:v>
                </c:pt>
                <c:pt idx="105">
                  <c:v>47.754</c:v>
                </c:pt>
                <c:pt idx="106">
                  <c:v>-450.265</c:v>
                </c:pt>
                <c:pt idx="107">
                  <c:v>664.499</c:v>
                </c:pt>
                <c:pt idx="108">
                  <c:v>-562.633</c:v>
                </c:pt>
                <c:pt idx="109">
                  <c:v>186.641</c:v>
                </c:pt>
                <c:pt idx="110">
                  <c:v>336.217</c:v>
                </c:pt>
                <c:pt idx="111">
                  <c:v>-800.992</c:v>
                </c:pt>
                <c:pt idx="112">
                  <c:v>772.937</c:v>
                </c:pt>
                <c:pt idx="113">
                  <c:v>-467.369</c:v>
                </c:pt>
                <c:pt idx="114">
                  <c:v>-175.906</c:v>
                </c:pt>
                <c:pt idx="115">
                  <c:v>738.73</c:v>
                </c:pt>
                <c:pt idx="116">
                  <c:v>-1046.663</c:v>
                </c:pt>
                <c:pt idx="117">
                  <c:v>755.842</c:v>
                </c:pt>
                <c:pt idx="118">
                  <c:v>-108.882</c:v>
                </c:pt>
                <c:pt idx="119">
                  <c:v>-768.843</c:v>
                </c:pt>
                <c:pt idx="120">
                  <c:v>1123.289</c:v>
                </c:pt>
                <c:pt idx="121">
                  <c:v>-1137.979</c:v>
                </c:pt>
                <c:pt idx="122">
                  <c:v>386.348</c:v>
                </c:pt>
                <c:pt idx="123">
                  <c:v>448.247</c:v>
                </c:pt>
                <c:pt idx="124">
                  <c:v>-1275.851</c:v>
                </c:pt>
                <c:pt idx="125">
                  <c:v>1241.721</c:v>
                </c:pt>
                <c:pt idx="126">
                  <c:v>-883.221</c:v>
                </c:pt>
                <c:pt idx="127">
                  <c:v>-124.358</c:v>
                </c:pt>
                <c:pt idx="128">
                  <c:v>1145.062</c:v>
                </c:pt>
                <c:pt idx="129">
                  <c:v>-1700.5</c:v>
                </c:pt>
                <c:pt idx="130">
                  <c:v>1365.743</c:v>
                </c:pt>
                <c:pt idx="131">
                  <c:v>-452.48</c:v>
                </c:pt>
                <c:pt idx="132">
                  <c:v>-1175.121</c:v>
                </c:pt>
                <c:pt idx="133">
                  <c:v>-134.082</c:v>
                </c:pt>
                <c:pt idx="134">
                  <c:v>384.792</c:v>
                </c:pt>
                <c:pt idx="135">
                  <c:v>-586.687</c:v>
                </c:pt>
                <c:pt idx="136">
                  <c:v>13.044</c:v>
                </c:pt>
                <c:pt idx="137">
                  <c:v>-38.943</c:v>
                </c:pt>
                <c:pt idx="138">
                  <c:v>-7597.373</c:v>
                </c:pt>
                <c:pt idx="139">
                  <c:v>-6487.805</c:v>
                </c:pt>
                <c:pt idx="140">
                  <c:v>-6294.35</c:v>
                </c:pt>
                <c:pt idx="141">
                  <c:v>-4825.677</c:v>
                </c:pt>
                <c:pt idx="142">
                  <c:v>-4417.981</c:v>
                </c:pt>
                <c:pt idx="143">
                  <c:v>-3072.826</c:v>
                </c:pt>
                <c:pt idx="144">
                  <c:v>-2807.877</c:v>
                </c:pt>
                <c:pt idx="145">
                  <c:v>-1958.752</c:v>
                </c:pt>
                <c:pt idx="146">
                  <c:v>-1708.957</c:v>
                </c:pt>
                <c:pt idx="147">
                  <c:v>-1195.851</c:v>
                </c:pt>
                <c:pt idx="148">
                  <c:v>1691.043</c:v>
                </c:pt>
                <c:pt idx="149">
                  <c:v>2393.144</c:v>
                </c:pt>
                <c:pt idx="150">
                  <c:v>3339.557</c:v>
                </c:pt>
                <c:pt idx="151">
                  <c:v>3467.338</c:v>
                </c:pt>
                <c:pt idx="152">
                  <c:v>3507.391</c:v>
                </c:pt>
                <c:pt idx="153">
                  <c:v>3931.033</c:v>
                </c:pt>
                <c:pt idx="154">
                  <c:v>4763.027</c:v>
                </c:pt>
                <c:pt idx="155">
                  <c:v>5382.372</c:v>
                </c:pt>
                <c:pt idx="156">
                  <c:v>6293.141</c:v>
                </c:pt>
                <c:pt idx="157">
                  <c:v>2280.787</c:v>
                </c:pt>
                <c:pt idx="158">
                  <c:v>3681.679</c:v>
                </c:pt>
                <c:pt idx="159">
                  <c:v>3515.48</c:v>
                </c:pt>
                <c:pt idx="160">
                  <c:v>2972.535</c:v>
                </c:pt>
                <c:pt idx="161">
                  <c:v>3788.366</c:v>
                </c:pt>
                <c:pt idx="162">
                  <c:v>3930.685</c:v>
                </c:pt>
                <c:pt idx="163">
                  <c:v>4329.859</c:v>
                </c:pt>
                <c:pt idx="164">
                  <c:v>4127.771</c:v>
                </c:pt>
                <c:pt idx="165">
                  <c:v>3827.768</c:v>
                </c:pt>
                <c:pt idx="166">
                  <c:v>3691.342</c:v>
                </c:pt>
                <c:pt idx="167">
                  <c:v>4868.03</c:v>
                </c:pt>
                <c:pt idx="168">
                  <c:v>5196.723</c:v>
                </c:pt>
                <c:pt idx="169">
                  <c:v>6452.141</c:v>
                </c:pt>
                <c:pt idx="170">
                  <c:v>-47.996</c:v>
                </c:pt>
                <c:pt idx="171">
                  <c:v>-55.969</c:v>
                </c:pt>
                <c:pt idx="172">
                  <c:v>-48.845</c:v>
                </c:pt>
                <c:pt idx="173">
                  <c:v>-35.893</c:v>
                </c:pt>
                <c:pt idx="174">
                  <c:v>-65.319</c:v>
                </c:pt>
                <c:pt idx="175">
                  <c:v>-63.037</c:v>
                </c:pt>
                <c:pt idx="176">
                  <c:v>-36.945</c:v>
                </c:pt>
                <c:pt idx="177">
                  <c:v>-49.217</c:v>
                </c:pt>
                <c:pt idx="178">
                  <c:v>-58.076</c:v>
                </c:pt>
                <c:pt idx="179">
                  <c:v>-58.44</c:v>
                </c:pt>
                <c:pt idx="180">
                  <c:v>-50.547</c:v>
                </c:pt>
                <c:pt idx="181">
                  <c:v>-40.686</c:v>
                </c:pt>
                <c:pt idx="182">
                  <c:v>-37.014</c:v>
                </c:pt>
                <c:pt idx="183">
                  <c:v>-49.286</c:v>
                </c:pt>
                <c:pt idx="184">
                  <c:v>-58.145</c:v>
                </c:pt>
                <c:pt idx="185">
                  <c:v>-58.372</c:v>
                </c:pt>
                <c:pt idx="186">
                  <c:v>-48.388</c:v>
                </c:pt>
                <c:pt idx="187">
                  <c:v>-38.886</c:v>
                </c:pt>
                <c:pt idx="188">
                  <c:v>-87.208</c:v>
                </c:pt>
                <c:pt idx="189">
                  <c:v>-81.697</c:v>
                </c:pt>
                <c:pt idx="190">
                  <c:v>-15.184</c:v>
                </c:pt>
                <c:pt idx="191">
                  <c:v>-15.157</c:v>
                </c:pt>
                <c:pt idx="192">
                  <c:v>0.0</c:v>
                </c:pt>
              </c:numCache>
            </c:numRef>
          </c:xVal>
          <c:yVal>
            <c:numRef>
              <c:f>rainer!$J$6:$J$198</c:f>
              <c:numCache>
                <c:formatCode>General</c:formatCode>
                <c:ptCount val="193"/>
                <c:pt idx="0">
                  <c:v>-712.752</c:v>
                </c:pt>
                <c:pt idx="1">
                  <c:v>-709.609</c:v>
                </c:pt>
                <c:pt idx="2">
                  <c:v>-691.984</c:v>
                </c:pt>
                <c:pt idx="3">
                  <c:v>-723.791</c:v>
                </c:pt>
                <c:pt idx="4">
                  <c:v>-744.431</c:v>
                </c:pt>
                <c:pt idx="5">
                  <c:v>-721.465</c:v>
                </c:pt>
                <c:pt idx="6">
                  <c:v>-700.676</c:v>
                </c:pt>
                <c:pt idx="7">
                  <c:v>-687.076</c:v>
                </c:pt>
                <c:pt idx="8">
                  <c:v>-663.827</c:v>
                </c:pt>
                <c:pt idx="9">
                  <c:v>-653.561</c:v>
                </c:pt>
                <c:pt idx="10">
                  <c:v>-735.876</c:v>
                </c:pt>
                <c:pt idx="11">
                  <c:v>-720.64</c:v>
                </c:pt>
                <c:pt idx="12">
                  <c:v>-702.655</c:v>
                </c:pt>
                <c:pt idx="13">
                  <c:v>-673.574</c:v>
                </c:pt>
                <c:pt idx="14">
                  <c:v>-659.568</c:v>
                </c:pt>
                <c:pt idx="15">
                  <c:v>-633.908</c:v>
                </c:pt>
                <c:pt idx="16">
                  <c:v>-684.952</c:v>
                </c:pt>
                <c:pt idx="17">
                  <c:v>-725.978</c:v>
                </c:pt>
                <c:pt idx="18">
                  <c:v>-711.209</c:v>
                </c:pt>
                <c:pt idx="19">
                  <c:v>-722.793</c:v>
                </c:pt>
                <c:pt idx="20">
                  <c:v>-692.175</c:v>
                </c:pt>
                <c:pt idx="21">
                  <c:v>-652.743</c:v>
                </c:pt>
                <c:pt idx="22">
                  <c:v>-667.572</c:v>
                </c:pt>
                <c:pt idx="23">
                  <c:v>-684.657</c:v>
                </c:pt>
                <c:pt idx="24">
                  <c:v>-704.894</c:v>
                </c:pt>
                <c:pt idx="25">
                  <c:v>-732.2619999999999</c:v>
                </c:pt>
                <c:pt idx="26">
                  <c:v>-745.96</c:v>
                </c:pt>
                <c:pt idx="27">
                  <c:v>-645.439</c:v>
                </c:pt>
                <c:pt idx="28">
                  <c:v>-655.828</c:v>
                </c:pt>
                <c:pt idx="29">
                  <c:v>-698.471</c:v>
                </c:pt>
                <c:pt idx="30">
                  <c:v>-694.891</c:v>
                </c:pt>
                <c:pt idx="31">
                  <c:v>-719.779</c:v>
                </c:pt>
                <c:pt idx="32">
                  <c:v>-755.003</c:v>
                </c:pt>
                <c:pt idx="33">
                  <c:v>-718.173</c:v>
                </c:pt>
                <c:pt idx="34">
                  <c:v>-726.189</c:v>
                </c:pt>
                <c:pt idx="35">
                  <c:v>-746.359</c:v>
                </c:pt>
                <c:pt idx="36">
                  <c:v>-746.675</c:v>
                </c:pt>
                <c:pt idx="37">
                  <c:v>-765.112</c:v>
                </c:pt>
                <c:pt idx="38">
                  <c:v>-771.15</c:v>
                </c:pt>
                <c:pt idx="39">
                  <c:v>-777.861</c:v>
                </c:pt>
                <c:pt idx="40">
                  <c:v>-778.6079999999999</c:v>
                </c:pt>
                <c:pt idx="41">
                  <c:v>-763.285</c:v>
                </c:pt>
                <c:pt idx="42">
                  <c:v>-766.534</c:v>
                </c:pt>
                <c:pt idx="43">
                  <c:v>-780.374</c:v>
                </c:pt>
                <c:pt idx="44">
                  <c:v>-786.82</c:v>
                </c:pt>
                <c:pt idx="45">
                  <c:v>-762.167</c:v>
                </c:pt>
                <c:pt idx="46">
                  <c:v>-794.596</c:v>
                </c:pt>
                <c:pt idx="47">
                  <c:v>-788.945</c:v>
                </c:pt>
                <c:pt idx="48">
                  <c:v>-773.918</c:v>
                </c:pt>
                <c:pt idx="49">
                  <c:v>-764.335</c:v>
                </c:pt>
                <c:pt idx="50">
                  <c:v>-805.534</c:v>
                </c:pt>
                <c:pt idx="51">
                  <c:v>-813.369</c:v>
                </c:pt>
                <c:pt idx="52">
                  <c:v>-822.364</c:v>
                </c:pt>
                <c:pt idx="53">
                  <c:v>-817.054</c:v>
                </c:pt>
                <c:pt idx="54">
                  <c:v>-817.118</c:v>
                </c:pt>
                <c:pt idx="55">
                  <c:v>-808.689</c:v>
                </c:pt>
                <c:pt idx="56">
                  <c:v>-834.806</c:v>
                </c:pt>
                <c:pt idx="57">
                  <c:v>-846.398</c:v>
                </c:pt>
                <c:pt idx="58">
                  <c:v>-836.622</c:v>
                </c:pt>
                <c:pt idx="59">
                  <c:v>-862.854</c:v>
                </c:pt>
                <c:pt idx="60">
                  <c:v>-861.946</c:v>
                </c:pt>
                <c:pt idx="61">
                  <c:v>-828.9400000000001</c:v>
                </c:pt>
                <c:pt idx="62">
                  <c:v>-843.006</c:v>
                </c:pt>
                <c:pt idx="63">
                  <c:v>-827.398</c:v>
                </c:pt>
                <c:pt idx="64">
                  <c:v>-616.827</c:v>
                </c:pt>
                <c:pt idx="65">
                  <c:v>-616.69</c:v>
                </c:pt>
                <c:pt idx="66">
                  <c:v>-698.102</c:v>
                </c:pt>
                <c:pt idx="67">
                  <c:v>-651.164</c:v>
                </c:pt>
                <c:pt idx="68">
                  <c:v>-789.47</c:v>
                </c:pt>
                <c:pt idx="69">
                  <c:v>-762.866</c:v>
                </c:pt>
                <c:pt idx="70">
                  <c:v>-582.609</c:v>
                </c:pt>
                <c:pt idx="71">
                  <c:v>-599.96</c:v>
                </c:pt>
                <c:pt idx="72">
                  <c:v>-724.689</c:v>
                </c:pt>
                <c:pt idx="73">
                  <c:v>-847.992</c:v>
                </c:pt>
                <c:pt idx="74">
                  <c:v>-519.066</c:v>
                </c:pt>
                <c:pt idx="75">
                  <c:v>-902.086</c:v>
                </c:pt>
                <c:pt idx="76">
                  <c:v>-656.921</c:v>
                </c:pt>
                <c:pt idx="77">
                  <c:v>-626.9589999999999</c:v>
                </c:pt>
                <c:pt idx="78">
                  <c:v>-939.67</c:v>
                </c:pt>
                <c:pt idx="79">
                  <c:v>-480.594</c:v>
                </c:pt>
                <c:pt idx="80">
                  <c:v>-862.215</c:v>
                </c:pt>
                <c:pt idx="81">
                  <c:v>-760.34</c:v>
                </c:pt>
                <c:pt idx="82">
                  <c:v>-507.585</c:v>
                </c:pt>
                <c:pt idx="83">
                  <c:v>-1015.688</c:v>
                </c:pt>
                <c:pt idx="84">
                  <c:v>-491.584</c:v>
                </c:pt>
                <c:pt idx="85">
                  <c:v>-763.861</c:v>
                </c:pt>
                <c:pt idx="86">
                  <c:v>-883.467</c:v>
                </c:pt>
                <c:pt idx="87">
                  <c:v>-427.394</c:v>
                </c:pt>
                <c:pt idx="88">
                  <c:v>-1075.444</c:v>
                </c:pt>
                <c:pt idx="89">
                  <c:v>-571.571</c:v>
                </c:pt>
                <c:pt idx="90">
                  <c:v>-604.124</c:v>
                </c:pt>
                <c:pt idx="91">
                  <c:v>-1067.095</c:v>
                </c:pt>
                <c:pt idx="92">
                  <c:v>-305.418</c:v>
                </c:pt>
                <c:pt idx="93">
                  <c:v>-1004.125</c:v>
                </c:pt>
                <c:pt idx="94">
                  <c:v>-741.484</c:v>
                </c:pt>
                <c:pt idx="95">
                  <c:v>-342.143</c:v>
                </c:pt>
                <c:pt idx="96">
                  <c:v>-1214.454</c:v>
                </c:pt>
                <c:pt idx="97">
                  <c:v>-296.682</c:v>
                </c:pt>
                <c:pt idx="98">
                  <c:v>-815.467</c:v>
                </c:pt>
                <c:pt idx="99">
                  <c:v>-972.774</c:v>
                </c:pt>
                <c:pt idx="100">
                  <c:v>-182.536</c:v>
                </c:pt>
                <c:pt idx="101">
                  <c:v>-1306.431</c:v>
                </c:pt>
                <c:pt idx="102">
                  <c:v>-403.845</c:v>
                </c:pt>
                <c:pt idx="103">
                  <c:v>-511.881</c:v>
                </c:pt>
                <c:pt idx="104">
                  <c:v>-1210.841</c:v>
                </c:pt>
                <c:pt idx="105">
                  <c:v>67.128</c:v>
                </c:pt>
                <c:pt idx="106">
                  <c:v>-1285.501</c:v>
                </c:pt>
                <c:pt idx="107">
                  <c:v>-652.373</c:v>
                </c:pt>
                <c:pt idx="108">
                  <c:v>-314.452</c:v>
                </c:pt>
                <c:pt idx="109">
                  <c:v>-1550.361</c:v>
                </c:pt>
                <c:pt idx="110">
                  <c:v>47.558</c:v>
                </c:pt>
                <c:pt idx="111">
                  <c:v>-1007.195</c:v>
                </c:pt>
                <c:pt idx="112">
                  <c:v>-1043.854</c:v>
                </c:pt>
                <c:pt idx="113">
                  <c:v>136.824</c:v>
                </c:pt>
                <c:pt idx="114">
                  <c:v>-1647.547</c:v>
                </c:pt>
                <c:pt idx="115">
                  <c:v>-82.15600000000001</c:v>
                </c:pt>
                <c:pt idx="116">
                  <c:v>-604.865</c:v>
                </c:pt>
                <c:pt idx="117">
                  <c:v>-1622.601</c:v>
                </c:pt>
                <c:pt idx="118">
                  <c:v>476.221</c:v>
                </c:pt>
                <c:pt idx="119">
                  <c:v>-1726.665</c:v>
                </c:pt>
                <c:pt idx="120">
                  <c:v>-455.27</c:v>
                </c:pt>
                <c:pt idx="121">
                  <c:v>9.996</c:v>
                </c:pt>
                <c:pt idx="122">
                  <c:v>-1962.095</c:v>
                </c:pt>
                <c:pt idx="123">
                  <c:v>646.127</c:v>
                </c:pt>
                <c:pt idx="124">
                  <c:v>-1433.666</c:v>
                </c:pt>
                <c:pt idx="125">
                  <c:v>-1079.905</c:v>
                </c:pt>
                <c:pt idx="126">
                  <c:v>539.71</c:v>
                </c:pt>
                <c:pt idx="127">
                  <c:v>-2293.772</c:v>
                </c:pt>
                <c:pt idx="128">
                  <c:v>515.909</c:v>
                </c:pt>
                <c:pt idx="129">
                  <c:v>-820.6420000000001</c:v>
                </c:pt>
                <c:pt idx="130">
                  <c:v>-1889.699</c:v>
                </c:pt>
                <c:pt idx="131">
                  <c:v>1329.185</c:v>
                </c:pt>
                <c:pt idx="132">
                  <c:v>-1860.25</c:v>
                </c:pt>
                <c:pt idx="133">
                  <c:v>-1268.799</c:v>
                </c:pt>
                <c:pt idx="134">
                  <c:v>-367.458</c:v>
                </c:pt>
                <c:pt idx="135">
                  <c:v>-428.775</c:v>
                </c:pt>
                <c:pt idx="136">
                  <c:v>-559.8150000000001</c:v>
                </c:pt>
                <c:pt idx="137">
                  <c:v>-920.63</c:v>
                </c:pt>
                <c:pt idx="138">
                  <c:v>-169.407</c:v>
                </c:pt>
                <c:pt idx="139">
                  <c:v>1129.569</c:v>
                </c:pt>
                <c:pt idx="140">
                  <c:v>481.003</c:v>
                </c:pt>
                <c:pt idx="141">
                  <c:v>1146.298</c:v>
                </c:pt>
                <c:pt idx="142">
                  <c:v>1237.383</c:v>
                </c:pt>
                <c:pt idx="143">
                  <c:v>1356.894</c:v>
                </c:pt>
                <c:pt idx="144">
                  <c:v>1412.598</c:v>
                </c:pt>
                <c:pt idx="145">
                  <c:v>3405.738</c:v>
                </c:pt>
                <c:pt idx="146">
                  <c:v>3351.727</c:v>
                </c:pt>
                <c:pt idx="147">
                  <c:v>2825.334</c:v>
                </c:pt>
                <c:pt idx="148">
                  <c:v>-3392.262</c:v>
                </c:pt>
                <c:pt idx="149">
                  <c:v>-4995.903</c:v>
                </c:pt>
                <c:pt idx="150">
                  <c:v>-6006.991</c:v>
                </c:pt>
                <c:pt idx="151">
                  <c:v>-2819.829</c:v>
                </c:pt>
                <c:pt idx="152">
                  <c:v>-6790.526</c:v>
                </c:pt>
                <c:pt idx="153">
                  <c:v>-2632.016</c:v>
                </c:pt>
                <c:pt idx="154">
                  <c:v>-2555.54</c:v>
                </c:pt>
                <c:pt idx="155">
                  <c:v>-6092.567</c:v>
                </c:pt>
                <c:pt idx="156">
                  <c:v>-6434.119</c:v>
                </c:pt>
                <c:pt idx="157">
                  <c:v>1505.548</c:v>
                </c:pt>
                <c:pt idx="158">
                  <c:v>1562.488</c:v>
                </c:pt>
                <c:pt idx="159">
                  <c:v>1921.441</c:v>
                </c:pt>
                <c:pt idx="160">
                  <c:v>1946.262</c:v>
                </c:pt>
                <c:pt idx="161">
                  <c:v>1989.624</c:v>
                </c:pt>
                <c:pt idx="162">
                  <c:v>2533.57</c:v>
                </c:pt>
                <c:pt idx="163">
                  <c:v>2839.446</c:v>
                </c:pt>
                <c:pt idx="164">
                  <c:v>3145.842</c:v>
                </c:pt>
                <c:pt idx="165">
                  <c:v>3659.535</c:v>
                </c:pt>
                <c:pt idx="166">
                  <c:v>4644.145</c:v>
                </c:pt>
                <c:pt idx="167">
                  <c:v>5781.007</c:v>
                </c:pt>
                <c:pt idx="168">
                  <c:v>7567.568</c:v>
                </c:pt>
                <c:pt idx="169">
                  <c:v>7886.675</c:v>
                </c:pt>
                <c:pt idx="170">
                  <c:v>-564.859</c:v>
                </c:pt>
                <c:pt idx="171">
                  <c:v>-568.82</c:v>
                </c:pt>
                <c:pt idx="172">
                  <c:v>-574.436</c:v>
                </c:pt>
                <c:pt idx="173">
                  <c:v>-569.621</c:v>
                </c:pt>
                <c:pt idx="174">
                  <c:v>-560.702</c:v>
                </c:pt>
                <c:pt idx="175">
                  <c:v>-574.716</c:v>
                </c:pt>
                <c:pt idx="176">
                  <c:v>-560.01</c:v>
                </c:pt>
                <c:pt idx="177">
                  <c:v>-555.309</c:v>
                </c:pt>
                <c:pt idx="178">
                  <c:v>-555.294</c:v>
                </c:pt>
                <c:pt idx="179">
                  <c:v>-583.186</c:v>
                </c:pt>
                <c:pt idx="180">
                  <c:v>-587.383</c:v>
                </c:pt>
                <c:pt idx="181">
                  <c:v>-577.98</c:v>
                </c:pt>
                <c:pt idx="182">
                  <c:v>-551.932</c:v>
                </c:pt>
                <c:pt idx="183">
                  <c:v>-547.232</c:v>
                </c:pt>
                <c:pt idx="184">
                  <c:v>-547.207</c:v>
                </c:pt>
                <c:pt idx="185">
                  <c:v>-591.284</c:v>
                </c:pt>
                <c:pt idx="186">
                  <c:v>-595.174</c:v>
                </c:pt>
                <c:pt idx="187">
                  <c:v>-585.954</c:v>
                </c:pt>
                <c:pt idx="188">
                  <c:v>-542.148</c:v>
                </c:pt>
                <c:pt idx="189">
                  <c:v>-601.663</c:v>
                </c:pt>
                <c:pt idx="190">
                  <c:v>-595.091</c:v>
                </c:pt>
                <c:pt idx="191">
                  <c:v>-539.533</c:v>
                </c:pt>
                <c:pt idx="192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v>Richard</c:v>
          </c:tx>
          <c:spPr>
            <a:ln w="47625">
              <a:noFill/>
            </a:ln>
            <a:effectLst/>
          </c:spPr>
          <c:marker>
            <c:symbol val="plus"/>
            <c:size val="9"/>
            <c:spPr>
              <a:ln w="19050"/>
              <a:effectLst/>
            </c:spPr>
          </c:marker>
          <c:xVal>
            <c:numRef>
              <c:f>richard!$U$3:$U$195</c:f>
              <c:numCache>
                <c:formatCode>General</c:formatCode>
                <c:ptCount val="193"/>
                <c:pt idx="0">
                  <c:v>-33.89412596357226</c:v>
                </c:pt>
                <c:pt idx="1">
                  <c:v>-17.45390886807272</c:v>
                </c:pt>
                <c:pt idx="2">
                  <c:v>-22.55892920099019</c:v>
                </c:pt>
                <c:pt idx="3">
                  <c:v>-5.421013145761904</c:v>
                </c:pt>
                <c:pt idx="4">
                  <c:v>25.24593898650276</c:v>
                </c:pt>
                <c:pt idx="5">
                  <c:v>20.94634824002618</c:v>
                </c:pt>
                <c:pt idx="6">
                  <c:v>15.93453511487101</c:v>
                </c:pt>
                <c:pt idx="7">
                  <c:v>9.4823358360497</c:v>
                </c:pt>
                <c:pt idx="8">
                  <c:v>-9.835100333949995</c:v>
                </c:pt>
                <c:pt idx="9">
                  <c:v>-20.89371519120546</c:v>
                </c:pt>
                <c:pt idx="10">
                  <c:v>37.82617818205269</c:v>
                </c:pt>
                <c:pt idx="11">
                  <c:v>36.74558622824058</c:v>
                </c:pt>
                <c:pt idx="12">
                  <c:v>0.965953711058617</c:v>
                </c:pt>
                <c:pt idx="13">
                  <c:v>16.4147401273497</c:v>
                </c:pt>
                <c:pt idx="14">
                  <c:v>10.73987942564285</c:v>
                </c:pt>
                <c:pt idx="15">
                  <c:v>-20.62042133772511</c:v>
                </c:pt>
                <c:pt idx="16">
                  <c:v>-6.712372688121831</c:v>
                </c:pt>
                <c:pt idx="17">
                  <c:v>-41.23929871736063</c:v>
                </c:pt>
                <c:pt idx="18">
                  <c:v>-50.30411069190971</c:v>
                </c:pt>
                <c:pt idx="19">
                  <c:v>-61.0567538809347</c:v>
                </c:pt>
                <c:pt idx="20">
                  <c:v>-43.75912667924732</c:v>
                </c:pt>
                <c:pt idx="21">
                  <c:v>-43.64407228302801</c:v>
                </c:pt>
                <c:pt idx="22">
                  <c:v>-59.40429339728792</c:v>
                </c:pt>
                <c:pt idx="23">
                  <c:v>-74.47461587423426</c:v>
                </c:pt>
                <c:pt idx="24">
                  <c:v>-84.52300419502654</c:v>
                </c:pt>
                <c:pt idx="25">
                  <c:v>-86.87286754484204</c:v>
                </c:pt>
                <c:pt idx="26">
                  <c:v>-93.14292454225124</c:v>
                </c:pt>
                <c:pt idx="27">
                  <c:v>-57.04992893089054</c:v>
                </c:pt>
                <c:pt idx="28">
                  <c:v>-71.00601758341693</c:v>
                </c:pt>
                <c:pt idx="29">
                  <c:v>-68.48107365842451</c:v>
                </c:pt>
                <c:pt idx="30">
                  <c:v>-95.89972539854072</c:v>
                </c:pt>
                <c:pt idx="31">
                  <c:v>-103.2958482047845</c:v>
                </c:pt>
                <c:pt idx="32">
                  <c:v>-105.4387376871131</c:v>
                </c:pt>
                <c:pt idx="33">
                  <c:v>-76.90232093273239</c:v>
                </c:pt>
                <c:pt idx="34">
                  <c:v>-26.04186157148672</c:v>
                </c:pt>
                <c:pt idx="35">
                  <c:v>-15.39951252392716</c:v>
                </c:pt>
                <c:pt idx="36">
                  <c:v>-51.33381026351078</c:v>
                </c:pt>
                <c:pt idx="37">
                  <c:v>-80.49715673065786</c:v>
                </c:pt>
                <c:pt idx="38">
                  <c:v>-64.18907113152689</c:v>
                </c:pt>
                <c:pt idx="39">
                  <c:v>-42.33954857557427</c:v>
                </c:pt>
                <c:pt idx="40">
                  <c:v>-23.09339255542893</c:v>
                </c:pt>
                <c:pt idx="41">
                  <c:v>2.382622675566822</c:v>
                </c:pt>
                <c:pt idx="42">
                  <c:v>17.10537160233004</c:v>
                </c:pt>
                <c:pt idx="43">
                  <c:v>-80.06703000823641</c:v>
                </c:pt>
                <c:pt idx="44">
                  <c:v>-63.50521219213386</c:v>
                </c:pt>
                <c:pt idx="45">
                  <c:v>-36.66707353515612</c:v>
                </c:pt>
                <c:pt idx="46">
                  <c:v>-19.65399721300207</c:v>
                </c:pt>
                <c:pt idx="47">
                  <c:v>-1.523355240318224</c:v>
                </c:pt>
                <c:pt idx="48">
                  <c:v>30.35174916896484</c:v>
                </c:pt>
                <c:pt idx="49">
                  <c:v>-15.04639783826012</c:v>
                </c:pt>
                <c:pt idx="50">
                  <c:v>-76.99007016132514</c:v>
                </c:pt>
                <c:pt idx="51">
                  <c:v>-63.6797807436295</c:v>
                </c:pt>
                <c:pt idx="52">
                  <c:v>-45.47460700416318</c:v>
                </c:pt>
                <c:pt idx="53">
                  <c:v>-20.26378435337604</c:v>
                </c:pt>
                <c:pt idx="54">
                  <c:v>-1.884325761272748</c:v>
                </c:pt>
                <c:pt idx="55">
                  <c:v>12.20855283195544</c:v>
                </c:pt>
                <c:pt idx="56">
                  <c:v>-60.70455403271934</c:v>
                </c:pt>
                <c:pt idx="57">
                  <c:v>-45.35024699189148</c:v>
                </c:pt>
                <c:pt idx="58">
                  <c:v>2.295725003494269</c:v>
                </c:pt>
                <c:pt idx="59">
                  <c:v>-5.28916760827667</c:v>
                </c:pt>
                <c:pt idx="60">
                  <c:v>-57.36048875663701</c:v>
                </c:pt>
                <c:pt idx="61">
                  <c:v>-79.54380248219186</c:v>
                </c:pt>
                <c:pt idx="62">
                  <c:v>-11.49422361048674</c:v>
                </c:pt>
                <c:pt idx="63">
                  <c:v>27.5733466809704</c:v>
                </c:pt>
                <c:pt idx="64">
                  <c:v>-1.515894297115508</c:v>
                </c:pt>
                <c:pt idx="65">
                  <c:v>-54.71181707407727</c:v>
                </c:pt>
                <c:pt idx="66">
                  <c:v>84.32301106281119</c:v>
                </c:pt>
                <c:pt idx="67">
                  <c:v>-140.5072280026186</c:v>
                </c:pt>
                <c:pt idx="68">
                  <c:v>-159.5516085417331</c:v>
                </c:pt>
                <c:pt idx="69">
                  <c:v>108.0977935502121</c:v>
                </c:pt>
                <c:pt idx="70">
                  <c:v>-118.8674637173546</c:v>
                </c:pt>
                <c:pt idx="71">
                  <c:v>89.09395348357264</c:v>
                </c:pt>
                <c:pt idx="72">
                  <c:v>-205.1490475094692</c:v>
                </c:pt>
                <c:pt idx="73">
                  <c:v>103.7166566493</c:v>
                </c:pt>
                <c:pt idx="74">
                  <c:v>-62.64949424878262</c:v>
                </c:pt>
                <c:pt idx="75">
                  <c:v>-136.0704530792818</c:v>
                </c:pt>
                <c:pt idx="76">
                  <c:v>159.5504516988087</c:v>
                </c:pt>
                <c:pt idx="77">
                  <c:v>-225.2001555394748</c:v>
                </c:pt>
                <c:pt idx="78">
                  <c:v>58.74951452428731</c:v>
                </c:pt>
                <c:pt idx="79">
                  <c:v>29.38833234828829</c:v>
                </c:pt>
                <c:pt idx="80">
                  <c:v>-232.6386132255719</c:v>
                </c:pt>
                <c:pt idx="81">
                  <c:v>210.951961210872</c:v>
                </c:pt>
                <c:pt idx="82">
                  <c:v>-201.6202626760209</c:v>
                </c:pt>
                <c:pt idx="83">
                  <c:v>-34.13008889302512</c:v>
                </c:pt>
                <c:pt idx="84">
                  <c:v>149.6052590461813</c:v>
                </c:pt>
                <c:pt idx="85">
                  <c:v>-320.5652290082577</c:v>
                </c:pt>
                <c:pt idx="86">
                  <c:v>210.998337419142</c:v>
                </c:pt>
                <c:pt idx="87">
                  <c:v>-71.16718633039952</c:v>
                </c:pt>
                <c:pt idx="88">
                  <c:v>-115.7063626031167</c:v>
                </c:pt>
                <c:pt idx="89">
                  <c:v>278.4170757048651</c:v>
                </c:pt>
                <c:pt idx="90">
                  <c:v>-370.9743357828342</c:v>
                </c:pt>
                <c:pt idx="91">
                  <c:v>159.5060550781024</c:v>
                </c:pt>
                <c:pt idx="92">
                  <c:v>28.89945077210864</c:v>
                </c:pt>
                <c:pt idx="93">
                  <c:v>-322.525171931423</c:v>
                </c:pt>
                <c:pt idx="94">
                  <c:v>427.0133243111641</c:v>
                </c:pt>
                <c:pt idx="95">
                  <c:v>-405.2355233084081</c:v>
                </c:pt>
                <c:pt idx="96">
                  <c:v>17.61245514757923</c:v>
                </c:pt>
                <c:pt idx="97">
                  <c:v>232.0339731977165</c:v>
                </c:pt>
                <c:pt idx="98">
                  <c:v>-503.3144246133901</c:v>
                </c:pt>
                <c:pt idx="99">
                  <c:v>420.9728449044486</c:v>
                </c:pt>
                <c:pt idx="100">
                  <c:v>-235.4166998190335</c:v>
                </c:pt>
                <c:pt idx="101">
                  <c:v>-203.8338622848964</c:v>
                </c:pt>
                <c:pt idx="102">
                  <c:v>461.1792144726605</c:v>
                </c:pt>
                <c:pt idx="103">
                  <c:v>-588.9825374947097</c:v>
                </c:pt>
                <c:pt idx="104">
                  <c:v>442.0178225991465</c:v>
                </c:pt>
                <c:pt idx="105">
                  <c:v>47.75389386091152</c:v>
                </c:pt>
                <c:pt idx="106">
                  <c:v>-450.264732828484</c:v>
                </c:pt>
                <c:pt idx="107">
                  <c:v>664.4987581573844</c:v>
                </c:pt>
                <c:pt idx="108">
                  <c:v>-562.6328909198275</c:v>
                </c:pt>
                <c:pt idx="109">
                  <c:v>186.6412212064403</c:v>
                </c:pt>
                <c:pt idx="110">
                  <c:v>336.216480866719</c:v>
                </c:pt>
                <c:pt idx="111">
                  <c:v>-800.9915428521678</c:v>
                </c:pt>
                <c:pt idx="112">
                  <c:v>772.9368066956521</c:v>
                </c:pt>
                <c:pt idx="113">
                  <c:v>-467.3686948089573</c:v>
                </c:pt>
                <c:pt idx="114">
                  <c:v>-175.9057296187148</c:v>
                </c:pt>
                <c:pt idx="115">
                  <c:v>738.7298503346883</c:v>
                </c:pt>
                <c:pt idx="116">
                  <c:v>-1046.662636302646</c:v>
                </c:pt>
                <c:pt idx="117">
                  <c:v>755.8413205719784</c:v>
                </c:pt>
                <c:pt idx="118">
                  <c:v>-108.882291469793</c:v>
                </c:pt>
                <c:pt idx="119">
                  <c:v>-768.8428761667834</c:v>
                </c:pt>
                <c:pt idx="120">
                  <c:v>1123.288650954715</c:v>
                </c:pt>
                <c:pt idx="121">
                  <c:v>-1137.979806929995</c:v>
                </c:pt>
                <c:pt idx="122">
                  <c:v>386.347696506674</c:v>
                </c:pt>
                <c:pt idx="123">
                  <c:v>448.2469952530232</c:v>
                </c:pt>
                <c:pt idx="124">
                  <c:v>-1275.85149499908</c:v>
                </c:pt>
                <c:pt idx="125">
                  <c:v>1241.720548619841</c:v>
                </c:pt>
                <c:pt idx="126">
                  <c:v>-883.220932280697</c:v>
                </c:pt>
                <c:pt idx="127">
                  <c:v>-124.3585508455101</c:v>
                </c:pt>
                <c:pt idx="128">
                  <c:v>1145.061893670181</c:v>
                </c:pt>
                <c:pt idx="129">
                  <c:v>-1700.499583739003</c:v>
                </c:pt>
                <c:pt idx="130">
                  <c:v>1365.742593781019</c:v>
                </c:pt>
                <c:pt idx="131">
                  <c:v>-452.4801063630442</c:v>
                </c:pt>
                <c:pt idx="132">
                  <c:v>-1175.121588044477</c:v>
                </c:pt>
                <c:pt idx="133">
                  <c:v>-134.0818846622119</c:v>
                </c:pt>
                <c:pt idx="134">
                  <c:v>384.7919547765164</c:v>
                </c:pt>
                <c:pt idx="135">
                  <c:v>-586.6863143497455</c:v>
                </c:pt>
                <c:pt idx="136">
                  <c:v>13.04464133405276</c:v>
                </c:pt>
                <c:pt idx="137">
                  <c:v>-38.94285882657312</c:v>
                </c:pt>
                <c:pt idx="138">
                  <c:v>2280.670203451464</c:v>
                </c:pt>
                <c:pt idx="139">
                  <c:v>3681.578873099931</c:v>
                </c:pt>
                <c:pt idx="140">
                  <c:v>3515.380175869834</c:v>
                </c:pt>
                <c:pt idx="141">
                  <c:v>2972.503897745068</c:v>
                </c:pt>
                <c:pt idx="142">
                  <c:v>3788.367380430776</c:v>
                </c:pt>
                <c:pt idx="143">
                  <c:v>3930.7346162968</c:v>
                </c:pt>
                <c:pt idx="144">
                  <c:v>4329.946921689742</c:v>
                </c:pt>
                <c:pt idx="145">
                  <c:v>4127.867060616376</c:v>
                </c:pt>
                <c:pt idx="146">
                  <c:v>3843.347823275622</c:v>
                </c:pt>
                <c:pt idx="147">
                  <c:v>3691.44229630874</c:v>
                </c:pt>
                <c:pt idx="148">
                  <c:v>4868.175323372567</c:v>
                </c:pt>
                <c:pt idx="149">
                  <c:v>5196.733074313565</c:v>
                </c:pt>
                <c:pt idx="150">
                  <c:v>5408.02887217023</c:v>
                </c:pt>
                <c:pt idx="151">
                  <c:v>1691.020292843597</c:v>
                </c:pt>
                <c:pt idx="152">
                  <c:v>2393.11758090311</c:v>
                </c:pt>
                <c:pt idx="153">
                  <c:v>3339.655831398891</c:v>
                </c:pt>
                <c:pt idx="154">
                  <c:v>3467.362039559618</c:v>
                </c:pt>
                <c:pt idx="155">
                  <c:v>3507.387264784914</c:v>
                </c:pt>
                <c:pt idx="156">
                  <c:v>3930.894724185483</c:v>
                </c:pt>
                <c:pt idx="157">
                  <c:v>4865.80980326637</c:v>
                </c:pt>
                <c:pt idx="158">
                  <c:v>5382.450970173936</c:v>
                </c:pt>
                <c:pt idx="159">
                  <c:v>6293.279820673535</c:v>
                </c:pt>
                <c:pt idx="160">
                  <c:v>-7710.901802912153</c:v>
                </c:pt>
                <c:pt idx="161">
                  <c:v>-6540.27060674536</c:v>
                </c:pt>
                <c:pt idx="162">
                  <c:v>-6256.10312582522</c:v>
                </c:pt>
                <c:pt idx="163">
                  <c:v>-4804.215016194097</c:v>
                </c:pt>
                <c:pt idx="164">
                  <c:v>-4393.451962748275</c:v>
                </c:pt>
                <c:pt idx="165">
                  <c:v>-3073.179450948718</c:v>
                </c:pt>
                <c:pt idx="166">
                  <c:v>-2775.51087611007</c:v>
                </c:pt>
                <c:pt idx="167">
                  <c:v>-1958.697828065393</c:v>
                </c:pt>
                <c:pt idx="168">
                  <c:v>-1699.369738206145</c:v>
                </c:pt>
                <c:pt idx="169">
                  <c:v>-1195.80262068699</c:v>
                </c:pt>
                <c:pt idx="170">
                  <c:v>-37.01384552408969</c:v>
                </c:pt>
                <c:pt idx="171">
                  <c:v>-49.28641964749416</c:v>
                </c:pt>
                <c:pt idx="172">
                  <c:v>-58.14574425995811</c:v>
                </c:pt>
                <c:pt idx="173">
                  <c:v>-58.37145079627209</c:v>
                </c:pt>
                <c:pt idx="174">
                  <c:v>-48.38812947993981</c:v>
                </c:pt>
                <c:pt idx="175">
                  <c:v>-38.88669906308797</c:v>
                </c:pt>
                <c:pt idx="176">
                  <c:v>-47.99531371141682</c:v>
                </c:pt>
                <c:pt idx="177">
                  <c:v>-55.96985521790928</c:v>
                </c:pt>
                <c:pt idx="178">
                  <c:v>-48.84480313920679</c:v>
                </c:pt>
                <c:pt idx="179">
                  <c:v>-35.89239576043346</c:v>
                </c:pt>
                <c:pt idx="180">
                  <c:v>-65.31846157165374</c:v>
                </c:pt>
                <c:pt idx="181">
                  <c:v>-63.03702802126521</c:v>
                </c:pt>
                <c:pt idx="182">
                  <c:v>-36.945136100784</c:v>
                </c:pt>
                <c:pt idx="183">
                  <c:v>-49.2177137967548</c:v>
                </c:pt>
                <c:pt idx="184">
                  <c:v>-58.07695153969789</c:v>
                </c:pt>
                <c:pt idx="185">
                  <c:v>-58.44032562501012</c:v>
                </c:pt>
                <c:pt idx="186">
                  <c:v>-50.54653872522958</c:v>
                </c:pt>
                <c:pt idx="187">
                  <c:v>-40.68629066720713</c:v>
                </c:pt>
                <c:pt idx="188">
                  <c:v>-87.20863884420145</c:v>
                </c:pt>
                <c:pt idx="189">
                  <c:v>-81.69727114099489</c:v>
                </c:pt>
                <c:pt idx="190">
                  <c:v>-15.18466358650647</c:v>
                </c:pt>
                <c:pt idx="191">
                  <c:v>-15.15670495888324</c:v>
                </c:pt>
                <c:pt idx="192">
                  <c:v>0.0</c:v>
                </c:pt>
              </c:numCache>
            </c:numRef>
          </c:xVal>
          <c:yVal>
            <c:numRef>
              <c:f>richard!$V$3:$V$195</c:f>
              <c:numCache>
                <c:formatCode>General</c:formatCode>
                <c:ptCount val="193"/>
                <c:pt idx="0">
                  <c:v>-712.7516483792656</c:v>
                </c:pt>
                <c:pt idx="1">
                  <c:v>-709.6086972371228</c:v>
                </c:pt>
                <c:pt idx="2">
                  <c:v>-691.9838606867003</c:v>
                </c:pt>
                <c:pt idx="3">
                  <c:v>-723.791104543713</c:v>
                </c:pt>
                <c:pt idx="4">
                  <c:v>-744.4318445269213</c:v>
                </c:pt>
                <c:pt idx="5">
                  <c:v>-721.4646459943808</c:v>
                </c:pt>
                <c:pt idx="6">
                  <c:v>-700.6757481593015</c:v>
                </c:pt>
                <c:pt idx="7">
                  <c:v>-687.0764746435978</c:v>
                </c:pt>
                <c:pt idx="8">
                  <c:v>-663.8265956846146</c:v>
                </c:pt>
                <c:pt idx="9">
                  <c:v>-653.5599819546023</c:v>
                </c:pt>
                <c:pt idx="10">
                  <c:v>-735.8760817651732</c:v>
                </c:pt>
                <c:pt idx="11">
                  <c:v>-720.6394907007731</c:v>
                </c:pt>
                <c:pt idx="12">
                  <c:v>-702.654983874034</c:v>
                </c:pt>
                <c:pt idx="13">
                  <c:v>-673.5736153767842</c:v>
                </c:pt>
                <c:pt idx="14">
                  <c:v>-659.5673637665914</c:v>
                </c:pt>
                <c:pt idx="15">
                  <c:v>-633.9073418166386</c:v>
                </c:pt>
                <c:pt idx="16">
                  <c:v>-684.9519377512776</c:v>
                </c:pt>
                <c:pt idx="17">
                  <c:v>-725.9777277751684</c:v>
                </c:pt>
                <c:pt idx="18">
                  <c:v>-711.2094979795396</c:v>
                </c:pt>
                <c:pt idx="19">
                  <c:v>-722.7928788284548</c:v>
                </c:pt>
                <c:pt idx="20">
                  <c:v>-692.174206978052</c:v>
                </c:pt>
                <c:pt idx="21">
                  <c:v>-652.742461282158</c:v>
                </c:pt>
                <c:pt idx="22">
                  <c:v>-667.571739530667</c:v>
                </c:pt>
                <c:pt idx="23">
                  <c:v>-684.6574594983424</c:v>
                </c:pt>
                <c:pt idx="24">
                  <c:v>-704.8937799208406</c:v>
                </c:pt>
                <c:pt idx="25">
                  <c:v>-732.2620425768375</c:v>
                </c:pt>
                <c:pt idx="26">
                  <c:v>-745.9594809021153</c:v>
                </c:pt>
                <c:pt idx="27">
                  <c:v>-645.4388455985746</c:v>
                </c:pt>
                <c:pt idx="28">
                  <c:v>-655.8281752927115</c:v>
                </c:pt>
                <c:pt idx="29">
                  <c:v>-698.4707850432504</c:v>
                </c:pt>
                <c:pt idx="30">
                  <c:v>-694.890111113543</c:v>
                </c:pt>
                <c:pt idx="31">
                  <c:v>-719.778697662129</c:v>
                </c:pt>
                <c:pt idx="32">
                  <c:v>-755.0033570133126</c:v>
                </c:pt>
                <c:pt idx="33">
                  <c:v>-718.1727584166943</c:v>
                </c:pt>
                <c:pt idx="34">
                  <c:v>-726.1888088169098</c:v>
                </c:pt>
                <c:pt idx="35">
                  <c:v>-746.3592279290243</c:v>
                </c:pt>
                <c:pt idx="36">
                  <c:v>-746.674904545198</c:v>
                </c:pt>
                <c:pt idx="37">
                  <c:v>-765.1118312586098</c:v>
                </c:pt>
                <c:pt idx="38">
                  <c:v>-771.1494895773666</c:v>
                </c:pt>
                <c:pt idx="39">
                  <c:v>-777.8607092674135</c:v>
                </c:pt>
                <c:pt idx="40">
                  <c:v>-778.6079362903857</c:v>
                </c:pt>
                <c:pt idx="41">
                  <c:v>-763.285557163069</c:v>
                </c:pt>
                <c:pt idx="42">
                  <c:v>-766.5338029212415</c:v>
                </c:pt>
                <c:pt idx="43">
                  <c:v>-780.3740238410071</c:v>
                </c:pt>
                <c:pt idx="44">
                  <c:v>-786.8199568050652</c:v>
                </c:pt>
                <c:pt idx="45">
                  <c:v>-762.166282090917</c:v>
                </c:pt>
                <c:pt idx="46">
                  <c:v>-794.5952313883797</c:v>
                </c:pt>
                <c:pt idx="47">
                  <c:v>-788.9452581453645</c:v>
                </c:pt>
                <c:pt idx="48">
                  <c:v>-773.9188068396157</c:v>
                </c:pt>
                <c:pt idx="49">
                  <c:v>-764.3348030874594</c:v>
                </c:pt>
                <c:pt idx="50">
                  <c:v>-805.5338909483253</c:v>
                </c:pt>
                <c:pt idx="51">
                  <c:v>-813.3688251697773</c:v>
                </c:pt>
                <c:pt idx="52">
                  <c:v>-822.3634198524558</c:v>
                </c:pt>
                <c:pt idx="53">
                  <c:v>-817.0536897162604</c:v>
                </c:pt>
                <c:pt idx="54">
                  <c:v>-817.1175056274113</c:v>
                </c:pt>
                <c:pt idx="55">
                  <c:v>-808.6889912126293</c:v>
                </c:pt>
                <c:pt idx="56">
                  <c:v>-834.8057767565674</c:v>
                </c:pt>
                <c:pt idx="57">
                  <c:v>-846.3972055739393</c:v>
                </c:pt>
                <c:pt idx="58">
                  <c:v>-836.6221466821427</c:v>
                </c:pt>
                <c:pt idx="59">
                  <c:v>-862.8538257507162</c:v>
                </c:pt>
                <c:pt idx="60">
                  <c:v>-861.9454140443445</c:v>
                </c:pt>
                <c:pt idx="61">
                  <c:v>-828.9397966197782</c:v>
                </c:pt>
                <c:pt idx="62">
                  <c:v>-843.0059958653488</c:v>
                </c:pt>
                <c:pt idx="63">
                  <c:v>-827.3978099929756</c:v>
                </c:pt>
                <c:pt idx="64">
                  <c:v>-616.8272741231481</c:v>
                </c:pt>
                <c:pt idx="65">
                  <c:v>-616.689221093276</c:v>
                </c:pt>
                <c:pt idx="66">
                  <c:v>-698.1017768388127</c:v>
                </c:pt>
                <c:pt idx="67">
                  <c:v>-651.1640801888186</c:v>
                </c:pt>
                <c:pt idx="68">
                  <c:v>-789.4690247654644</c:v>
                </c:pt>
                <c:pt idx="69">
                  <c:v>-762.8666358615106</c:v>
                </c:pt>
                <c:pt idx="70">
                  <c:v>-582.6093161703297</c:v>
                </c:pt>
                <c:pt idx="71">
                  <c:v>-599.9596999683072</c:v>
                </c:pt>
                <c:pt idx="72">
                  <c:v>-724.6895117458938</c:v>
                </c:pt>
                <c:pt idx="73">
                  <c:v>-847.9917404395805</c:v>
                </c:pt>
                <c:pt idx="74">
                  <c:v>-519.065841227797</c:v>
                </c:pt>
                <c:pt idx="75">
                  <c:v>-902.0861116144997</c:v>
                </c:pt>
                <c:pt idx="76">
                  <c:v>-656.9200776112124</c:v>
                </c:pt>
                <c:pt idx="77">
                  <c:v>-626.9587793642878</c:v>
                </c:pt>
                <c:pt idx="78">
                  <c:v>-939.6691061984657</c:v>
                </c:pt>
                <c:pt idx="79">
                  <c:v>-480.5939024272802</c:v>
                </c:pt>
                <c:pt idx="80">
                  <c:v>-862.215007460786</c:v>
                </c:pt>
                <c:pt idx="81">
                  <c:v>-760.3395825424149</c:v>
                </c:pt>
                <c:pt idx="82">
                  <c:v>-507.585138311106</c:v>
                </c:pt>
                <c:pt idx="83">
                  <c:v>-1015.687840143354</c:v>
                </c:pt>
                <c:pt idx="84">
                  <c:v>-491.58346628304</c:v>
                </c:pt>
                <c:pt idx="85">
                  <c:v>-763.8611244193444</c:v>
                </c:pt>
                <c:pt idx="86">
                  <c:v>-883.4663621000461</c:v>
                </c:pt>
                <c:pt idx="87">
                  <c:v>-427.3935078935436</c:v>
                </c:pt>
                <c:pt idx="88">
                  <c:v>-1075.443396482853</c:v>
                </c:pt>
                <c:pt idx="89">
                  <c:v>-571.5711321428418</c:v>
                </c:pt>
                <c:pt idx="90">
                  <c:v>-604.1237343138934</c:v>
                </c:pt>
                <c:pt idx="91">
                  <c:v>-1067.094353312135</c:v>
                </c:pt>
                <c:pt idx="92">
                  <c:v>-305.4170845578581</c:v>
                </c:pt>
                <c:pt idx="93">
                  <c:v>-1004.125526946256</c:v>
                </c:pt>
                <c:pt idx="94">
                  <c:v>-741.4835190536326</c:v>
                </c:pt>
                <c:pt idx="95">
                  <c:v>-342.1436331329965</c:v>
                </c:pt>
                <c:pt idx="96">
                  <c:v>-1214.45336236701</c:v>
                </c:pt>
                <c:pt idx="97">
                  <c:v>-296.6819557439655</c:v>
                </c:pt>
                <c:pt idx="98">
                  <c:v>-815.4663637804908</c:v>
                </c:pt>
                <c:pt idx="99">
                  <c:v>-972.7737655844313</c:v>
                </c:pt>
                <c:pt idx="100">
                  <c:v>-182.5357693179937</c:v>
                </c:pt>
                <c:pt idx="101">
                  <c:v>-1306.430275731443</c:v>
                </c:pt>
                <c:pt idx="102">
                  <c:v>-403.8450783573776</c:v>
                </c:pt>
                <c:pt idx="103">
                  <c:v>-511.8803953757576</c:v>
                </c:pt>
                <c:pt idx="104">
                  <c:v>-1210.840727049327</c:v>
                </c:pt>
                <c:pt idx="105">
                  <c:v>67.12806477005353</c:v>
                </c:pt>
                <c:pt idx="106">
                  <c:v>-1285.500370239952</c:v>
                </c:pt>
                <c:pt idx="107">
                  <c:v>-652.3727712222413</c:v>
                </c:pt>
                <c:pt idx="108">
                  <c:v>-314.4521918882259</c:v>
                </c:pt>
                <c:pt idx="109">
                  <c:v>-1550.361342846838</c:v>
                </c:pt>
                <c:pt idx="110">
                  <c:v>47.55830119561546</c:v>
                </c:pt>
                <c:pt idx="111">
                  <c:v>-1007.194072518065</c:v>
                </c:pt>
                <c:pt idx="112">
                  <c:v>-1043.854153219442</c:v>
                </c:pt>
                <c:pt idx="113">
                  <c:v>136.824263069095</c:v>
                </c:pt>
                <c:pt idx="114">
                  <c:v>-1647.546290951612</c:v>
                </c:pt>
                <c:pt idx="115">
                  <c:v>-82.15574023049564</c:v>
                </c:pt>
                <c:pt idx="116">
                  <c:v>-604.8645342863582</c:v>
                </c:pt>
                <c:pt idx="117">
                  <c:v>-1622.601264243025</c:v>
                </c:pt>
                <c:pt idx="118">
                  <c:v>476.2204641990749</c:v>
                </c:pt>
                <c:pt idx="119">
                  <c:v>-1726.664523984886</c:v>
                </c:pt>
                <c:pt idx="120">
                  <c:v>-455.2698863532474</c:v>
                </c:pt>
                <c:pt idx="121">
                  <c:v>9.995963547783933</c:v>
                </c:pt>
                <c:pt idx="122">
                  <c:v>-1962.095365007468</c:v>
                </c:pt>
                <c:pt idx="123">
                  <c:v>646.1269627981368</c:v>
                </c:pt>
                <c:pt idx="124">
                  <c:v>-1433.665864622787</c:v>
                </c:pt>
                <c:pt idx="125">
                  <c:v>-1079.905151416803</c:v>
                </c:pt>
                <c:pt idx="126">
                  <c:v>539.7100502568237</c:v>
                </c:pt>
                <c:pt idx="127">
                  <c:v>-2293.772460881498</c:v>
                </c:pt>
                <c:pt idx="128">
                  <c:v>515.9088393617083</c:v>
                </c:pt>
                <c:pt idx="129">
                  <c:v>-820.6421264133568</c:v>
                </c:pt>
                <c:pt idx="130">
                  <c:v>-1889.69828938009</c:v>
                </c:pt>
                <c:pt idx="131">
                  <c:v>1329.185664999795</c:v>
                </c:pt>
                <c:pt idx="132">
                  <c:v>-1860.249586819098</c:v>
                </c:pt>
                <c:pt idx="133">
                  <c:v>-1268.798681324476</c:v>
                </c:pt>
                <c:pt idx="134">
                  <c:v>-367.4568568149788</c:v>
                </c:pt>
                <c:pt idx="135">
                  <c:v>-428.7748673955436</c:v>
                </c:pt>
                <c:pt idx="136">
                  <c:v>-559.8146379366905</c:v>
                </c:pt>
                <c:pt idx="137">
                  <c:v>-920.6301863599608</c:v>
                </c:pt>
                <c:pt idx="138">
                  <c:v>1505.470282772586</c:v>
                </c:pt>
                <c:pt idx="139">
                  <c:v>1562.445131157051</c:v>
                </c:pt>
                <c:pt idx="140">
                  <c:v>1921.386991994625</c:v>
                </c:pt>
                <c:pt idx="141">
                  <c:v>1946.241596200736</c:v>
                </c:pt>
                <c:pt idx="142">
                  <c:v>1989.623812980614</c:v>
                </c:pt>
                <c:pt idx="143">
                  <c:v>2533.602811951826</c:v>
                </c:pt>
                <c:pt idx="144">
                  <c:v>2839.50435218603</c:v>
                </c:pt>
                <c:pt idx="145">
                  <c:v>3145.916615130975</c:v>
                </c:pt>
                <c:pt idx="146">
                  <c:v>3987.66853918574</c:v>
                </c:pt>
                <c:pt idx="147">
                  <c:v>4644.271623017084</c:v>
                </c:pt>
                <c:pt idx="148">
                  <c:v>5781.18156695935</c:v>
                </c:pt>
                <c:pt idx="149">
                  <c:v>7567.58324876129</c:v>
                </c:pt>
                <c:pt idx="150">
                  <c:v>9132.724301711328</c:v>
                </c:pt>
                <c:pt idx="151">
                  <c:v>-3392.21538816569</c:v>
                </c:pt>
                <c:pt idx="152">
                  <c:v>-4995.846229612397</c:v>
                </c:pt>
                <c:pt idx="153">
                  <c:v>-6007.169176483933</c:v>
                </c:pt>
                <c:pt idx="154">
                  <c:v>-2819.84920103294</c:v>
                </c:pt>
                <c:pt idx="155">
                  <c:v>-6790.518999729204</c:v>
                </c:pt>
                <c:pt idx="156">
                  <c:v>-2631.923065507411</c:v>
                </c:pt>
                <c:pt idx="157">
                  <c:v>-2641.451664305021</c:v>
                </c:pt>
                <c:pt idx="158">
                  <c:v>-6092.657368669736</c:v>
                </c:pt>
                <c:pt idx="159">
                  <c:v>-6434.262186792676</c:v>
                </c:pt>
                <c:pt idx="160">
                  <c:v>-200.0601129542381</c:v>
                </c:pt>
                <c:pt idx="161">
                  <c:v>1095.120243930019</c:v>
                </c:pt>
                <c:pt idx="162">
                  <c:v>474.9940662314822</c:v>
                </c:pt>
                <c:pt idx="163">
                  <c:v>1136.996747100115</c:v>
                </c:pt>
                <c:pt idx="164">
                  <c:v>1212.564867317426</c:v>
                </c:pt>
                <c:pt idx="165">
                  <c:v>1336.90604230601</c:v>
                </c:pt>
                <c:pt idx="166">
                  <c:v>1375.77459534313</c:v>
                </c:pt>
                <c:pt idx="167">
                  <c:v>3405.643885334649</c:v>
                </c:pt>
                <c:pt idx="168">
                  <c:v>3279.324430316278</c:v>
                </c:pt>
                <c:pt idx="169">
                  <c:v>2825.219760690337</c:v>
                </c:pt>
                <c:pt idx="170">
                  <c:v>-551.9319303446602</c:v>
                </c:pt>
                <c:pt idx="171">
                  <c:v>-547.2313424626715</c:v>
                </c:pt>
                <c:pt idx="172">
                  <c:v>-547.2066026244568</c:v>
                </c:pt>
                <c:pt idx="173">
                  <c:v>-591.2840731167675</c:v>
                </c:pt>
                <c:pt idx="174">
                  <c:v>-595.1732650487014</c:v>
                </c:pt>
                <c:pt idx="175">
                  <c:v>-585.953001864338</c:v>
                </c:pt>
                <c:pt idx="176">
                  <c:v>-564.8585950658002</c:v>
                </c:pt>
                <c:pt idx="177">
                  <c:v>-568.8204563110251</c:v>
                </c:pt>
                <c:pt idx="178">
                  <c:v>-574.4357151403306</c:v>
                </c:pt>
                <c:pt idx="179">
                  <c:v>-569.6206754771372</c:v>
                </c:pt>
                <c:pt idx="180">
                  <c:v>-560.7014943289594</c:v>
                </c:pt>
                <c:pt idx="181">
                  <c:v>-574.716596902372</c:v>
                </c:pt>
                <c:pt idx="182">
                  <c:v>-560.0096900973981</c:v>
                </c:pt>
                <c:pt idx="183">
                  <c:v>-555.3091121537051</c:v>
                </c:pt>
                <c:pt idx="184">
                  <c:v>-555.2943693996637</c:v>
                </c:pt>
                <c:pt idx="185">
                  <c:v>-583.1862978895861</c:v>
                </c:pt>
                <c:pt idx="186">
                  <c:v>-587.383557037894</c:v>
                </c:pt>
                <c:pt idx="187">
                  <c:v>-577.980051041572</c:v>
                </c:pt>
                <c:pt idx="188">
                  <c:v>-542.1483177839035</c:v>
                </c:pt>
                <c:pt idx="189">
                  <c:v>-601.6630106759781</c:v>
                </c:pt>
                <c:pt idx="190">
                  <c:v>-595.0910295443327</c:v>
                </c:pt>
                <c:pt idx="191">
                  <c:v>-539.533390302809</c:v>
                </c:pt>
                <c:pt idx="192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455064"/>
        <c:axId val="1317625464"/>
      </c:scatterChart>
      <c:valAx>
        <c:axId val="-2135455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7625464"/>
        <c:crosses val="autoZero"/>
        <c:crossBetween val="midCat"/>
      </c:valAx>
      <c:valAx>
        <c:axId val="1317625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4550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Rainer(newcenter)</c:v>
          </c:tx>
          <c:spPr>
            <a:ln w="47625">
              <a:noFill/>
            </a:ln>
          </c:spPr>
          <c:marker>
            <c:symbol val="plus"/>
            <c:size val="9"/>
            <c:spPr>
              <a:ln w="15875"/>
            </c:spPr>
          </c:marker>
          <c:xVal>
            <c:numRef>
              <c:f>newpos!$F$3:$F$195</c:f>
              <c:numCache>
                <c:formatCode>General</c:formatCode>
                <c:ptCount val="193"/>
                <c:pt idx="0">
                  <c:v>5.60619249914466</c:v>
                </c:pt>
                <c:pt idx="1">
                  <c:v>22.04659590423618</c:v>
                </c:pt>
                <c:pt idx="2">
                  <c:v>16.94135429724831</c:v>
                </c:pt>
                <c:pt idx="3">
                  <c:v>34.07993958501505</c:v>
                </c:pt>
                <c:pt idx="4">
                  <c:v>64.74618648689886</c:v>
                </c:pt>
                <c:pt idx="5">
                  <c:v>60.44668677098645</c:v>
                </c:pt>
                <c:pt idx="6">
                  <c:v>55.43530129743002</c:v>
                </c:pt>
                <c:pt idx="7">
                  <c:v>48.98284000464097</c:v>
                </c:pt>
                <c:pt idx="8">
                  <c:v>29.6657593586726</c:v>
                </c:pt>
                <c:pt idx="9">
                  <c:v>18.60625962620228</c:v>
                </c:pt>
                <c:pt idx="10">
                  <c:v>77.32651614773179</c:v>
                </c:pt>
                <c:pt idx="11">
                  <c:v>76.24572829569399</c:v>
                </c:pt>
                <c:pt idx="12">
                  <c:v>40.46709479088146</c:v>
                </c:pt>
                <c:pt idx="13">
                  <c:v>55.91553453257437</c:v>
                </c:pt>
                <c:pt idx="14">
                  <c:v>50.2406094154074</c:v>
                </c:pt>
                <c:pt idx="15">
                  <c:v>18.88013305683413</c:v>
                </c:pt>
                <c:pt idx="16">
                  <c:v>32.78896048527752</c:v>
                </c:pt>
                <c:pt idx="17">
                  <c:v>-1.738279306756825</c:v>
                </c:pt>
                <c:pt idx="18">
                  <c:v>-10.8042202661544</c:v>
                </c:pt>
                <c:pt idx="19">
                  <c:v>-21.55636298372367</c:v>
                </c:pt>
                <c:pt idx="20">
                  <c:v>-4.259313729536037</c:v>
                </c:pt>
                <c:pt idx="21">
                  <c:v>-4.14336204817058</c:v>
                </c:pt>
                <c:pt idx="22">
                  <c:v>-19.90369336574784</c:v>
                </c:pt>
                <c:pt idx="23">
                  <c:v>-34.97430939583967</c:v>
                </c:pt>
                <c:pt idx="24">
                  <c:v>-45.0224303870463</c:v>
                </c:pt>
                <c:pt idx="25">
                  <c:v>-47.37263533106402</c:v>
                </c:pt>
                <c:pt idx="26">
                  <c:v>-53.64302243645183</c:v>
                </c:pt>
                <c:pt idx="27">
                  <c:v>-17.54996241164163</c:v>
                </c:pt>
                <c:pt idx="28">
                  <c:v>-31.50495351529253</c:v>
                </c:pt>
                <c:pt idx="29">
                  <c:v>-28.98020433974485</c:v>
                </c:pt>
                <c:pt idx="30">
                  <c:v>-56.39987892372722</c:v>
                </c:pt>
                <c:pt idx="31">
                  <c:v>-63.7957661784898</c:v>
                </c:pt>
                <c:pt idx="32">
                  <c:v>-65.9388339114098</c:v>
                </c:pt>
                <c:pt idx="33">
                  <c:v>-37.40232289596483</c:v>
                </c:pt>
                <c:pt idx="34">
                  <c:v>13.45860757906865</c:v>
                </c:pt>
                <c:pt idx="35">
                  <c:v>24.10057422949184</c:v>
                </c:pt>
                <c:pt idx="36">
                  <c:v>-11.83400494079112</c:v>
                </c:pt>
                <c:pt idx="37">
                  <c:v>-40.99650540597449</c:v>
                </c:pt>
                <c:pt idx="38">
                  <c:v>-24.68965920309813</c:v>
                </c:pt>
                <c:pt idx="39">
                  <c:v>-2.839375339734204</c:v>
                </c:pt>
                <c:pt idx="40">
                  <c:v>16.40689161605314</c:v>
                </c:pt>
                <c:pt idx="41">
                  <c:v>41.88285180817824</c:v>
                </c:pt>
                <c:pt idx="42">
                  <c:v>56.605990320077</c:v>
                </c:pt>
                <c:pt idx="43">
                  <c:v>-40.56702917926415</c:v>
                </c:pt>
                <c:pt idx="44">
                  <c:v>-24.00541606200829</c:v>
                </c:pt>
                <c:pt idx="45">
                  <c:v>2.833032900740044</c:v>
                </c:pt>
                <c:pt idx="46">
                  <c:v>19.84640160782058</c:v>
                </c:pt>
                <c:pt idx="47">
                  <c:v>37.97693002546395</c:v>
                </c:pt>
                <c:pt idx="48">
                  <c:v>69.85249281753076</c:v>
                </c:pt>
                <c:pt idx="49">
                  <c:v>24.45367015710335</c:v>
                </c:pt>
                <c:pt idx="50">
                  <c:v>-37.49002324100351</c:v>
                </c:pt>
                <c:pt idx="51">
                  <c:v>-24.17916508200431</c:v>
                </c:pt>
                <c:pt idx="52">
                  <c:v>-5.974014263441108</c:v>
                </c:pt>
                <c:pt idx="53">
                  <c:v>19.23642303715948</c:v>
                </c:pt>
                <c:pt idx="54">
                  <c:v>37.6161122433416</c:v>
                </c:pt>
                <c:pt idx="55">
                  <c:v>51.70771617663085</c:v>
                </c:pt>
                <c:pt idx="56">
                  <c:v>-21.20426090567306</c:v>
                </c:pt>
                <c:pt idx="57">
                  <c:v>-5.850273513562182</c:v>
                </c:pt>
                <c:pt idx="58">
                  <c:v>41.79529649893404</c:v>
                </c:pt>
                <c:pt idx="59">
                  <c:v>34.21077978461601</c:v>
                </c:pt>
                <c:pt idx="60">
                  <c:v>-17.86053801508567</c:v>
                </c:pt>
                <c:pt idx="61">
                  <c:v>-40.0439546156477</c:v>
                </c:pt>
                <c:pt idx="62">
                  <c:v>28.00573249201691</c:v>
                </c:pt>
                <c:pt idx="63">
                  <c:v>67.07411454856848</c:v>
                </c:pt>
                <c:pt idx="64">
                  <c:v>37.98448672459776</c:v>
                </c:pt>
                <c:pt idx="65">
                  <c:v>-15.21068338433579</c:v>
                </c:pt>
                <c:pt idx="66">
                  <c:v>123.8238479027877</c:v>
                </c:pt>
                <c:pt idx="67">
                  <c:v>-101.0065464099736</c:v>
                </c:pt>
                <c:pt idx="68">
                  <c:v>-120.0516036343244</c:v>
                </c:pt>
                <c:pt idx="69">
                  <c:v>147.5980027352412</c:v>
                </c:pt>
                <c:pt idx="70">
                  <c:v>-79.36662090288584</c:v>
                </c:pt>
                <c:pt idx="71">
                  <c:v>128.595111439469</c:v>
                </c:pt>
                <c:pt idx="72">
                  <c:v>-165.6487132290879</c:v>
                </c:pt>
                <c:pt idx="73">
                  <c:v>143.2167721004319</c:v>
                </c:pt>
                <c:pt idx="74">
                  <c:v>-23.14896500347236</c:v>
                </c:pt>
                <c:pt idx="75">
                  <c:v>-96.5707489487871</c:v>
                </c:pt>
                <c:pt idx="76">
                  <c:v>199.050332017049</c:v>
                </c:pt>
                <c:pt idx="77">
                  <c:v>-185.6991796099947</c:v>
                </c:pt>
                <c:pt idx="78">
                  <c:v>98.25000015049191</c:v>
                </c:pt>
                <c:pt idx="79">
                  <c:v>68.88900950571523</c:v>
                </c:pt>
                <c:pt idx="80">
                  <c:v>-193.1386893035373</c:v>
                </c:pt>
                <c:pt idx="81">
                  <c:v>250.4523668979347</c:v>
                </c:pt>
                <c:pt idx="82">
                  <c:v>-162.118896399754</c:v>
                </c:pt>
                <c:pt idx="83">
                  <c:v>5.368627184083877</c:v>
                </c:pt>
                <c:pt idx="84">
                  <c:v>189.1065815199097</c:v>
                </c:pt>
                <c:pt idx="85">
                  <c:v>-281.0649270640254</c:v>
                </c:pt>
                <c:pt idx="86">
                  <c:v>250.498380996887</c:v>
                </c:pt>
                <c:pt idx="87">
                  <c:v>-31.66540786298133</c:v>
                </c:pt>
                <c:pt idx="88">
                  <c:v>-76.20617039325981</c:v>
                </c:pt>
                <c:pt idx="89">
                  <c:v>317.9177746211747</c:v>
                </c:pt>
                <c:pt idx="90">
                  <c:v>-331.4738455484988</c:v>
                </c:pt>
                <c:pt idx="91">
                  <c:v>199.0053616729472</c:v>
                </c:pt>
                <c:pt idx="92">
                  <c:v>68.39994243323828</c:v>
                </c:pt>
                <c:pt idx="93">
                  <c:v>-283.0251222570681</c:v>
                </c:pt>
                <c:pt idx="94">
                  <c:v>466.5134430804277</c:v>
                </c:pt>
                <c:pt idx="95">
                  <c:v>-365.7346144759299</c:v>
                </c:pt>
                <c:pt idx="96">
                  <c:v>57.11198225350856</c:v>
                </c:pt>
                <c:pt idx="97">
                  <c:v>271.5359215054136</c:v>
                </c:pt>
                <c:pt idx="98">
                  <c:v>-463.8137348423128</c:v>
                </c:pt>
                <c:pt idx="99">
                  <c:v>460.4730175034082</c:v>
                </c:pt>
                <c:pt idx="100">
                  <c:v>-195.9150633900325</c:v>
                </c:pt>
                <c:pt idx="101">
                  <c:v>-164.335385088212</c:v>
                </c:pt>
                <c:pt idx="102">
                  <c:v>500.6799647941205</c:v>
                </c:pt>
                <c:pt idx="103">
                  <c:v>-549.4816366748101</c:v>
                </c:pt>
                <c:pt idx="104">
                  <c:v>481.517340341044</c:v>
                </c:pt>
                <c:pt idx="105">
                  <c:v>87.2569153400071</c:v>
                </c:pt>
                <c:pt idx="106">
                  <c:v>-410.7661190952826</c:v>
                </c:pt>
                <c:pt idx="107">
                  <c:v>703.9995212044626</c:v>
                </c:pt>
                <c:pt idx="108">
                  <c:v>-523.1320321231198</c:v>
                </c:pt>
                <c:pt idx="109">
                  <c:v>226.139810975772</c:v>
                </c:pt>
                <c:pt idx="110">
                  <c:v>375.7188945845353</c:v>
                </c:pt>
                <c:pt idx="111">
                  <c:v>-761.492820760427</c:v>
                </c:pt>
                <c:pt idx="112">
                  <c:v>812.4364156150878</c:v>
                </c:pt>
                <c:pt idx="113">
                  <c:v>-427.8659980590178</c:v>
                </c:pt>
                <c:pt idx="114">
                  <c:v>-136.4078110845623</c:v>
                </c:pt>
                <c:pt idx="115">
                  <c:v>778.2316122647874</c:v>
                </c:pt>
                <c:pt idx="116">
                  <c:v>-1007.162258061524</c:v>
                </c:pt>
                <c:pt idx="117">
                  <c:v>795.3399151258523</c:v>
                </c:pt>
                <c:pt idx="118">
                  <c:v>-69.37877287460758</c:v>
                </c:pt>
                <c:pt idx="119">
                  <c:v>-729.3461178287382</c:v>
                </c:pt>
                <c:pt idx="120">
                  <c:v>1162.789769849301</c:v>
                </c:pt>
                <c:pt idx="121">
                  <c:v>-1098.477621938609</c:v>
                </c:pt>
                <c:pt idx="122">
                  <c:v>425.845082752554</c:v>
                </c:pt>
                <c:pt idx="123">
                  <c:v>487.7511814997152</c:v>
                </c:pt>
                <c:pt idx="124">
                  <c:v>-1236.352862129874</c:v>
                </c:pt>
                <c:pt idx="125">
                  <c:v>1281.219885957298</c:v>
                </c:pt>
                <c:pt idx="126">
                  <c:v>-843.7173183560075</c:v>
                </c:pt>
                <c:pt idx="127">
                  <c:v>-84.86186812767238</c:v>
                </c:pt>
                <c:pt idx="128">
                  <c:v>1184.564980250004</c:v>
                </c:pt>
                <c:pt idx="129">
                  <c:v>-1661.000051474773</c:v>
                </c:pt>
                <c:pt idx="130">
                  <c:v>1405.240149093428</c:v>
                </c:pt>
                <c:pt idx="131">
                  <c:v>-412.9744575071044</c:v>
                </c:pt>
                <c:pt idx="132">
                  <c:v>-1135.624503344579</c:v>
                </c:pt>
                <c:pt idx="133">
                  <c:v>-94.58299794250698</c:v>
                </c:pt>
                <c:pt idx="134">
                  <c:v>424.2930679664518</c:v>
                </c:pt>
                <c:pt idx="135">
                  <c:v>-547.1860625954921</c:v>
                </c:pt>
                <c:pt idx="136">
                  <c:v>52.54480729471612</c:v>
                </c:pt>
                <c:pt idx="137">
                  <c:v>0.557096779614241</c:v>
                </c:pt>
                <c:pt idx="138">
                  <c:v>-7557.874468051857</c:v>
                </c:pt>
                <c:pt idx="139">
                  <c:v>-6448.301274749647</c:v>
                </c:pt>
                <c:pt idx="140">
                  <c:v>-6254.848936863956</c:v>
                </c:pt>
                <c:pt idx="141">
                  <c:v>-4786.173452803677</c:v>
                </c:pt>
                <c:pt idx="142">
                  <c:v>-4378.476074343058</c:v>
                </c:pt>
                <c:pt idx="143">
                  <c:v>-3033.321417340098</c:v>
                </c:pt>
                <c:pt idx="144">
                  <c:v>-2768.371913919671</c:v>
                </c:pt>
                <c:pt idx="145">
                  <c:v>-1919.241012208914</c:v>
                </c:pt>
                <c:pt idx="146">
                  <c:v>-1669.446521232878</c:v>
                </c:pt>
                <c:pt idx="147">
                  <c:v>-1156.340898711473</c:v>
                </c:pt>
                <c:pt idx="148">
                  <c:v>1730.536488575053</c:v>
                </c:pt>
                <c:pt idx="149">
                  <c:v>2432.632513915008</c:v>
                </c:pt>
                <c:pt idx="150">
                  <c:v>3379.042526506038</c:v>
                </c:pt>
                <c:pt idx="151">
                  <c:v>3506.831318150545</c:v>
                </c:pt>
                <c:pt idx="152">
                  <c:v>3546.873750650823</c:v>
                </c:pt>
                <c:pt idx="153">
                  <c:v>3970.528026246531</c:v>
                </c:pt>
                <c:pt idx="154">
                  <c:v>4802.52220702301</c:v>
                </c:pt>
                <c:pt idx="155">
                  <c:v>5421.85723701985</c:v>
                </c:pt>
                <c:pt idx="156">
                  <c:v>6332.624102412196</c:v>
                </c:pt>
                <c:pt idx="157">
                  <c:v>2320.292152639333</c:v>
                </c:pt>
                <c:pt idx="158">
                  <c:v>3721.183711978177</c:v>
                </c:pt>
                <c:pt idx="159">
                  <c:v>3554.985865159794</c:v>
                </c:pt>
                <c:pt idx="160">
                  <c:v>3012.041548140623</c:v>
                </c:pt>
                <c:pt idx="161">
                  <c:v>3827.872807866584</c:v>
                </c:pt>
                <c:pt idx="162">
                  <c:v>3970.192108283638</c:v>
                </c:pt>
                <c:pt idx="163">
                  <c:v>4369.36659737553</c:v>
                </c:pt>
                <c:pt idx="164">
                  <c:v>4167.279432791266</c:v>
                </c:pt>
                <c:pt idx="165">
                  <c:v>3867.279402993047</c:v>
                </c:pt>
                <c:pt idx="166">
                  <c:v>3730.855774004367</c:v>
                </c:pt>
                <c:pt idx="167">
                  <c:v>4907.546041795904</c:v>
                </c:pt>
                <c:pt idx="168">
                  <c:v>5236.244138794315</c:v>
                </c:pt>
                <c:pt idx="169">
                  <c:v>6491.66233764909</c:v>
                </c:pt>
                <c:pt idx="170">
                  <c:v>-8.494703874489994</c:v>
                </c:pt>
                <c:pt idx="171">
                  <c:v>-16.46856137610479</c:v>
                </c:pt>
                <c:pt idx="172">
                  <c:v>-9.34456089007123</c:v>
                </c:pt>
                <c:pt idx="173">
                  <c:v>3.607373084056078</c:v>
                </c:pt>
                <c:pt idx="174">
                  <c:v>-25.81776490855007</c:v>
                </c:pt>
                <c:pt idx="175">
                  <c:v>-23.53686283305331</c:v>
                </c:pt>
                <c:pt idx="176">
                  <c:v>2.55518980873709</c:v>
                </c:pt>
                <c:pt idx="177">
                  <c:v>-9.716600530166617</c:v>
                </c:pt>
                <c:pt idx="178">
                  <c:v>-18.57585172185075</c:v>
                </c:pt>
                <c:pt idx="179">
                  <c:v>-18.94035198038497</c:v>
                </c:pt>
                <c:pt idx="180">
                  <c:v>-11.04613333303118</c:v>
                </c:pt>
                <c:pt idx="181">
                  <c:v>-1.185871157628124</c:v>
                </c:pt>
                <c:pt idx="182">
                  <c:v>2.486233443026542</c:v>
                </c:pt>
                <c:pt idx="183">
                  <c:v>-9.785640327732837</c:v>
                </c:pt>
                <c:pt idx="184">
                  <c:v>-18.64455466293199</c:v>
                </c:pt>
                <c:pt idx="185">
                  <c:v>-18.87106032375888</c:v>
                </c:pt>
                <c:pt idx="186">
                  <c:v>-8.8878744520832</c:v>
                </c:pt>
                <c:pt idx="187">
                  <c:v>0.61432281288657</c:v>
                </c:pt>
                <c:pt idx="188">
                  <c:v>-47.70744000982452</c:v>
                </c:pt>
                <c:pt idx="189">
                  <c:v>-42.19637264172457</c:v>
                </c:pt>
                <c:pt idx="190">
                  <c:v>24.31669631913549</c:v>
                </c:pt>
                <c:pt idx="191">
                  <c:v>24.34422807824257</c:v>
                </c:pt>
                <c:pt idx="192">
                  <c:v>39.5022532123533</c:v>
                </c:pt>
              </c:numCache>
            </c:numRef>
          </c:xVal>
          <c:yVal>
            <c:numRef>
              <c:f>newpos!$G$3:$G$195</c:f>
              <c:numCache>
                <c:formatCode>General</c:formatCode>
                <c:ptCount val="193"/>
                <c:pt idx="0">
                  <c:v>7.646657745856281</c:v>
                </c:pt>
                <c:pt idx="1">
                  <c:v>10.78995867613807</c:v>
                </c:pt>
                <c:pt idx="2">
                  <c:v>28.41476915901675</c:v>
                </c:pt>
                <c:pt idx="3">
                  <c:v>-3.391862608465674</c:v>
                </c:pt>
                <c:pt idx="4">
                  <c:v>-24.03185155917303</c:v>
                </c:pt>
                <c:pt idx="5">
                  <c:v>-1.065310290781972</c:v>
                </c:pt>
                <c:pt idx="6">
                  <c:v>19.72317522117446</c:v>
                </c:pt>
                <c:pt idx="7">
                  <c:v>33.3229442908123</c:v>
                </c:pt>
                <c:pt idx="8">
                  <c:v>56.57212469356857</c:v>
                </c:pt>
                <c:pt idx="9">
                  <c:v>66.83839825908281</c:v>
                </c:pt>
                <c:pt idx="10">
                  <c:v>-15.47737759910624</c:v>
                </c:pt>
                <c:pt idx="11">
                  <c:v>-0.240951311865627</c:v>
                </c:pt>
                <c:pt idx="12">
                  <c:v>17.74387371059588</c:v>
                </c:pt>
                <c:pt idx="13">
                  <c:v>46.82567975016776</c:v>
                </c:pt>
                <c:pt idx="14">
                  <c:v>60.83113892583912</c:v>
                </c:pt>
                <c:pt idx="15">
                  <c:v>86.4916275696548</c:v>
                </c:pt>
                <c:pt idx="16">
                  <c:v>35.44741770634049</c:v>
                </c:pt>
                <c:pt idx="17">
                  <c:v>-5.579011385079787</c:v>
                </c:pt>
                <c:pt idx="18">
                  <c:v>9.190034674890028</c:v>
                </c:pt>
                <c:pt idx="19">
                  <c:v>-2.392685398023335</c:v>
                </c:pt>
                <c:pt idx="20">
                  <c:v>28.22428907907219</c:v>
                </c:pt>
                <c:pt idx="21">
                  <c:v>67.65676897245426</c:v>
                </c:pt>
                <c:pt idx="22">
                  <c:v>52.82680652660252</c:v>
                </c:pt>
                <c:pt idx="23">
                  <c:v>35.74249598048167</c:v>
                </c:pt>
                <c:pt idx="24">
                  <c:v>15.50531006955876</c:v>
                </c:pt>
                <c:pt idx="25">
                  <c:v>-11.86280086153149</c:v>
                </c:pt>
                <c:pt idx="26">
                  <c:v>-25.56059111749991</c:v>
                </c:pt>
                <c:pt idx="27">
                  <c:v>74.96021270244094</c:v>
                </c:pt>
                <c:pt idx="28">
                  <c:v>64.57049807345246</c:v>
                </c:pt>
                <c:pt idx="29">
                  <c:v>21.92776250130038</c:v>
                </c:pt>
                <c:pt idx="30">
                  <c:v>25.50905330575646</c:v>
                </c:pt>
                <c:pt idx="31">
                  <c:v>0.620016197052798</c:v>
                </c:pt>
                <c:pt idx="32">
                  <c:v>-34.60348783762679</c:v>
                </c:pt>
                <c:pt idx="33">
                  <c:v>2.226137174143931</c:v>
                </c:pt>
                <c:pt idx="34">
                  <c:v>-5.790196849479245</c:v>
                </c:pt>
                <c:pt idx="35">
                  <c:v>-25.95933768285294</c:v>
                </c:pt>
                <c:pt idx="36">
                  <c:v>-26.27567729341575</c:v>
                </c:pt>
                <c:pt idx="37">
                  <c:v>-44.71276926693524</c:v>
                </c:pt>
                <c:pt idx="38">
                  <c:v>-50.75077976138036</c:v>
                </c:pt>
                <c:pt idx="39">
                  <c:v>-57.46182236792565</c:v>
                </c:pt>
                <c:pt idx="40">
                  <c:v>-58.20857191671654</c:v>
                </c:pt>
                <c:pt idx="41">
                  <c:v>-42.88590519434574</c:v>
                </c:pt>
                <c:pt idx="42">
                  <c:v>-46.13511078182418</c:v>
                </c:pt>
                <c:pt idx="43">
                  <c:v>-59.9743387747495</c:v>
                </c:pt>
                <c:pt idx="44">
                  <c:v>-66.42052338463582</c:v>
                </c:pt>
                <c:pt idx="45">
                  <c:v>-41.7676339285939</c:v>
                </c:pt>
                <c:pt idx="46">
                  <c:v>-74.1963239949363</c:v>
                </c:pt>
                <c:pt idx="47">
                  <c:v>-68.54627003574384</c:v>
                </c:pt>
                <c:pt idx="48">
                  <c:v>-53.51969612042218</c:v>
                </c:pt>
                <c:pt idx="49">
                  <c:v>-43.9355942877808</c:v>
                </c:pt>
                <c:pt idx="50">
                  <c:v>-85.13440861848521</c:v>
                </c:pt>
                <c:pt idx="51">
                  <c:v>-92.96901285289302</c:v>
                </c:pt>
                <c:pt idx="52">
                  <c:v>-101.9648368629164</c:v>
                </c:pt>
                <c:pt idx="53">
                  <c:v>-96.65412508273361</c:v>
                </c:pt>
                <c:pt idx="54">
                  <c:v>-96.71926787238641</c:v>
                </c:pt>
                <c:pt idx="55">
                  <c:v>-88.29022922462682</c:v>
                </c:pt>
                <c:pt idx="56">
                  <c:v>-114.4067106196266</c:v>
                </c:pt>
                <c:pt idx="57">
                  <c:v>-125.9985378963393</c:v>
                </c:pt>
                <c:pt idx="58">
                  <c:v>-116.2228912060109</c:v>
                </c:pt>
                <c:pt idx="59">
                  <c:v>-142.4552364768523</c:v>
                </c:pt>
                <c:pt idx="60">
                  <c:v>-141.5462123023933</c:v>
                </c:pt>
                <c:pt idx="61">
                  <c:v>-108.5404060914714</c:v>
                </c:pt>
                <c:pt idx="62">
                  <c:v>-122.6067708857597</c:v>
                </c:pt>
                <c:pt idx="63">
                  <c:v>-106.998305257162</c:v>
                </c:pt>
                <c:pt idx="64">
                  <c:v>103.5715873837928</c:v>
                </c:pt>
                <c:pt idx="65">
                  <c:v>103.7095626990137</c:v>
                </c:pt>
                <c:pt idx="66">
                  <c:v>22.29677913733218</c:v>
                </c:pt>
                <c:pt idx="67">
                  <c:v>69.23582576576625</c:v>
                </c:pt>
                <c:pt idx="68">
                  <c:v>-69.06984555917944</c:v>
                </c:pt>
                <c:pt idx="69">
                  <c:v>-42.46823002803525</c:v>
                </c:pt>
                <c:pt idx="70">
                  <c:v>137.7899820129643</c:v>
                </c:pt>
                <c:pt idx="71">
                  <c:v>120.4390771267102</c:v>
                </c:pt>
                <c:pt idx="72">
                  <c:v>-4.288936302212212</c:v>
                </c:pt>
                <c:pt idx="73">
                  <c:v>-127.5928997891164</c:v>
                </c:pt>
                <c:pt idx="74">
                  <c:v>201.3332117997</c:v>
                </c:pt>
                <c:pt idx="75">
                  <c:v>-181.6859376779708</c:v>
                </c:pt>
                <c:pt idx="76">
                  <c:v>63.47818478330833</c:v>
                </c:pt>
                <c:pt idx="77">
                  <c:v>93.44030556679365</c:v>
                </c:pt>
                <c:pt idx="78">
                  <c:v>-219.2707856519308</c:v>
                </c:pt>
                <c:pt idx="79">
                  <c:v>239.8054124419643</c:v>
                </c:pt>
                <c:pt idx="80">
                  <c:v>-141.8162694714247</c:v>
                </c:pt>
                <c:pt idx="81">
                  <c:v>-39.94240545733284</c:v>
                </c:pt>
                <c:pt idx="82">
                  <c:v>212.8152639517515</c:v>
                </c:pt>
                <c:pt idx="83">
                  <c:v>-295.2885443159749</c:v>
                </c:pt>
                <c:pt idx="84">
                  <c:v>228.8136290588047</c:v>
                </c:pt>
                <c:pt idx="85">
                  <c:v>-43.4606061533095</c:v>
                </c:pt>
                <c:pt idx="86">
                  <c:v>-163.0688394926397</c:v>
                </c:pt>
                <c:pt idx="87">
                  <c:v>293.0053335127467</c:v>
                </c:pt>
                <c:pt idx="88">
                  <c:v>-355.0435200444221</c:v>
                </c:pt>
                <c:pt idx="89">
                  <c:v>148.8255162726775</c:v>
                </c:pt>
                <c:pt idx="90">
                  <c:v>116.2758602630989</c:v>
                </c:pt>
                <c:pt idx="91">
                  <c:v>-346.6965620359444</c:v>
                </c:pt>
                <c:pt idx="92">
                  <c:v>414.9817674125652</c:v>
                </c:pt>
                <c:pt idx="93">
                  <c:v>-283.7251765251853</c:v>
                </c:pt>
                <c:pt idx="94">
                  <c:v>-21.08716259053845</c:v>
                </c:pt>
                <c:pt idx="95">
                  <c:v>378.256702583636</c:v>
                </c:pt>
                <c:pt idx="96">
                  <c:v>-494.0546199137685</c:v>
                </c:pt>
                <c:pt idx="97">
                  <c:v>423.7157460006863</c:v>
                </c:pt>
                <c:pt idx="98">
                  <c:v>-95.06702494961186</c:v>
                </c:pt>
                <c:pt idx="99">
                  <c:v>-252.376997843838</c:v>
                </c:pt>
                <c:pt idx="100">
                  <c:v>537.8643598761482</c:v>
                </c:pt>
                <c:pt idx="101">
                  <c:v>-586.0306745885598</c:v>
                </c:pt>
                <c:pt idx="102">
                  <c:v>316.5514811204617</c:v>
                </c:pt>
                <c:pt idx="103">
                  <c:v>208.5195652806414</c:v>
                </c:pt>
                <c:pt idx="104">
                  <c:v>-490.4434104830041</c:v>
                </c:pt>
                <c:pt idx="105">
                  <c:v>787.527016852363</c:v>
                </c:pt>
                <c:pt idx="106">
                  <c:v>-565.101770716386</c:v>
                </c:pt>
                <c:pt idx="107">
                  <c:v>68.02202557615399</c:v>
                </c:pt>
                <c:pt idx="108">
                  <c:v>405.9481839107959</c:v>
                </c:pt>
                <c:pt idx="109">
                  <c:v>-829.9628148563454</c:v>
                </c:pt>
                <c:pt idx="110">
                  <c:v>767.955384244843</c:v>
                </c:pt>
                <c:pt idx="111">
                  <c:v>-286.7936818413867</c:v>
                </c:pt>
                <c:pt idx="112">
                  <c:v>-323.4583249062391</c:v>
                </c:pt>
                <c:pt idx="113">
                  <c:v>857.2244376368545</c:v>
                </c:pt>
                <c:pt idx="114">
                  <c:v>-927.1465098988407</c:v>
                </c:pt>
                <c:pt idx="115">
                  <c:v>638.2386057369515</c:v>
                </c:pt>
                <c:pt idx="116">
                  <c:v>115.5356115785992</c:v>
                </c:pt>
                <c:pt idx="117">
                  <c:v>-902.2035092475877</c:v>
                </c:pt>
                <c:pt idx="118">
                  <c:v>1196.620358678289</c:v>
                </c:pt>
                <c:pt idx="119">
                  <c:v>-1006.264605161975</c:v>
                </c:pt>
                <c:pt idx="120">
                  <c:v>265.120832009602</c:v>
                </c:pt>
                <c:pt idx="121">
                  <c:v>730.3959889227523</c:v>
                </c:pt>
                <c:pt idx="122">
                  <c:v>-1241.695655536925</c:v>
                </c:pt>
                <c:pt idx="123">
                  <c:v>1366.523896771715</c:v>
                </c:pt>
                <c:pt idx="124">
                  <c:v>-713.266984930697</c:v>
                </c:pt>
                <c:pt idx="125">
                  <c:v>-359.5122975279511</c:v>
                </c:pt>
                <c:pt idx="126">
                  <c:v>1260.112692998258</c:v>
                </c:pt>
                <c:pt idx="127">
                  <c:v>-1573.373416940489</c:v>
                </c:pt>
                <c:pt idx="128">
                  <c:v>1236.300993425207</c:v>
                </c:pt>
                <c:pt idx="129">
                  <c:v>-100.241480047488</c:v>
                </c:pt>
                <c:pt idx="130">
                  <c:v>-1169.2994209067</c:v>
                </c:pt>
                <c:pt idx="131">
                  <c:v>2049.586031578475</c:v>
                </c:pt>
                <c:pt idx="132">
                  <c:v>-1139.852142192655</c:v>
                </c:pt>
                <c:pt idx="133">
                  <c:v>-548.3996298486539</c:v>
                </c:pt>
                <c:pt idx="134">
                  <c:v>352.939019317668</c:v>
                </c:pt>
                <c:pt idx="135">
                  <c:v>291.6252053957766</c:v>
                </c:pt>
                <c:pt idx="136">
                  <c:v>160.5842592096439</c:v>
                </c:pt>
                <c:pt idx="137">
                  <c:v>-200.2305382003945</c:v>
                </c:pt>
                <c:pt idx="138">
                  <c:v>550.9615647795698</c:v>
                </c:pt>
                <c:pt idx="139">
                  <c:v>1849.946562809968</c:v>
                </c:pt>
                <c:pt idx="140">
                  <c:v>1201.382974562277</c:v>
                </c:pt>
                <c:pt idx="141">
                  <c:v>1866.687596941817</c:v>
                </c:pt>
                <c:pt idx="142">
                  <c:v>1957.776929592261</c:v>
                </c:pt>
                <c:pt idx="143">
                  <c:v>2077.291923057566</c:v>
                </c:pt>
                <c:pt idx="144">
                  <c:v>2132.996822439256</c:v>
                </c:pt>
                <c:pt idx="145">
                  <c:v>4126.139284200626</c:v>
                </c:pt>
                <c:pt idx="146">
                  <c:v>4072.129625730887</c:v>
                </c:pt>
                <c:pt idx="147">
                  <c:v>3545.737654758261</c:v>
                </c:pt>
                <c:pt idx="148">
                  <c:v>-2671.868737794925</c:v>
                </c:pt>
                <c:pt idx="149">
                  <c:v>-4275.530349025941</c:v>
                </c:pt>
                <c:pt idx="150">
                  <c:v>-5286.628977361316</c:v>
                </c:pt>
                <c:pt idx="151">
                  <c:v>-2099.451027721927</c:v>
                </c:pt>
                <c:pt idx="152">
                  <c:v>-6070.16538997805</c:v>
                </c:pt>
                <c:pt idx="153">
                  <c:v>-1911.633388976194</c:v>
                </c:pt>
                <c:pt idx="154">
                  <c:v>-1835.160136064758</c:v>
                </c:pt>
                <c:pt idx="155">
                  <c:v>-5372.212190554092</c:v>
                </c:pt>
                <c:pt idx="156">
                  <c:v>-5713.76880454043</c:v>
                </c:pt>
                <c:pt idx="157">
                  <c:v>2225.928123088796</c:v>
                </c:pt>
                <c:pt idx="158">
                  <c:v>2282.859050500561</c:v>
                </c:pt>
                <c:pt idx="159">
                  <c:v>2641.815217192043</c:v>
                </c:pt>
                <c:pt idx="160">
                  <c:v>2666.638577936055</c:v>
                </c:pt>
                <c:pt idx="161">
                  <c:v>2709.99588689309</c:v>
                </c:pt>
                <c:pt idx="162">
                  <c:v>3253.940711255175</c:v>
                </c:pt>
                <c:pt idx="163">
                  <c:v>3559.810963155094</c:v>
                </c:pt>
                <c:pt idx="164">
                  <c:v>3866.209990072044</c:v>
                </c:pt>
                <c:pt idx="165">
                  <c:v>4379.905629026663</c:v>
                </c:pt>
                <c:pt idx="166">
                  <c:v>5364.516327335771</c:v>
                </c:pt>
                <c:pt idx="167">
                  <c:v>6501.369947408395</c:v>
                </c:pt>
                <c:pt idx="168">
                  <c:v>8287.930514555504</c:v>
                </c:pt>
                <c:pt idx="169">
                  <c:v>8607.029432630957</c:v>
                </c:pt>
                <c:pt idx="170">
                  <c:v>155.5405058710782</c:v>
                </c:pt>
                <c:pt idx="171">
                  <c:v>151.5796888191462</c:v>
                </c:pt>
                <c:pt idx="172">
                  <c:v>145.9629955268796</c:v>
                </c:pt>
                <c:pt idx="173">
                  <c:v>150.777935737161</c:v>
                </c:pt>
                <c:pt idx="174">
                  <c:v>159.6977597872701</c:v>
                </c:pt>
                <c:pt idx="175">
                  <c:v>145.6823771797979</c:v>
                </c:pt>
                <c:pt idx="176">
                  <c:v>160.3895201404748</c:v>
                </c:pt>
                <c:pt idx="177">
                  <c:v>165.089383943219</c:v>
                </c:pt>
                <c:pt idx="178">
                  <c:v>165.1050117428767</c:v>
                </c:pt>
                <c:pt idx="179">
                  <c:v>137.2132702140137</c:v>
                </c:pt>
                <c:pt idx="180">
                  <c:v>133.0158385805932</c:v>
                </c:pt>
                <c:pt idx="181">
                  <c:v>142.4192364149275</c:v>
                </c:pt>
                <c:pt idx="182">
                  <c:v>168.466333772036</c:v>
                </c:pt>
                <c:pt idx="183">
                  <c:v>173.1667295833747</c:v>
                </c:pt>
                <c:pt idx="184">
                  <c:v>173.1923846640314</c:v>
                </c:pt>
                <c:pt idx="185">
                  <c:v>129.1160181093616</c:v>
                </c:pt>
                <c:pt idx="186">
                  <c:v>125.2250284170456</c:v>
                </c:pt>
                <c:pt idx="187">
                  <c:v>134.4455356490289</c:v>
                </c:pt>
                <c:pt idx="188">
                  <c:v>178.2504006013806</c:v>
                </c:pt>
                <c:pt idx="189">
                  <c:v>118.7356353034708</c:v>
                </c:pt>
                <c:pt idx="190">
                  <c:v>125.3087267839576</c:v>
                </c:pt>
                <c:pt idx="191">
                  <c:v>180.8653748786265</c:v>
                </c:pt>
                <c:pt idx="192">
                  <c:v>720.398883579465</c:v>
                </c:pt>
              </c:numCache>
            </c:numRef>
          </c:yVal>
          <c:smooth val="0"/>
        </c:ser>
        <c:ser>
          <c:idx val="1"/>
          <c:order val="1"/>
          <c:tx>
            <c:v>Richard(newcenter)</c:v>
          </c:tx>
          <c:spPr>
            <a:ln w="47625">
              <a:noFill/>
            </a:ln>
          </c:spPr>
          <c:marker>
            <c:symbol val="x"/>
            <c:size val="9"/>
            <c:spPr>
              <a:ln w="15875"/>
            </c:spPr>
          </c:marker>
          <c:xVal>
            <c:numRef>
              <c:f>newpos!$B$3:$B$195</c:f>
              <c:numCache>
                <c:formatCode>General</c:formatCode>
                <c:ptCount val="193"/>
                <c:pt idx="0">
                  <c:v>5.606281165517755</c:v>
                </c:pt>
                <c:pt idx="1">
                  <c:v>22.04650652947651</c:v>
                </c:pt>
                <c:pt idx="2">
                  <c:v>16.94153254738529</c:v>
                </c:pt>
                <c:pt idx="3">
                  <c:v>34.07936494390942</c:v>
                </c:pt>
                <c:pt idx="4">
                  <c:v>64.74626281404003</c:v>
                </c:pt>
                <c:pt idx="5">
                  <c:v>60.44673245094361</c:v>
                </c:pt>
                <c:pt idx="6">
                  <c:v>55.4349739823394</c:v>
                </c:pt>
                <c:pt idx="7">
                  <c:v>48.98280797344267</c:v>
                </c:pt>
                <c:pt idx="8">
                  <c:v>29.6654329474353</c:v>
                </c:pt>
                <c:pt idx="9">
                  <c:v>18.60684683520899</c:v>
                </c:pt>
                <c:pt idx="10">
                  <c:v>77.32652357916737</c:v>
                </c:pt>
                <c:pt idx="11">
                  <c:v>76.24597013368799</c:v>
                </c:pt>
                <c:pt idx="12">
                  <c:v>40.46638740069992</c:v>
                </c:pt>
                <c:pt idx="13">
                  <c:v>55.91524777298135</c:v>
                </c:pt>
                <c:pt idx="14">
                  <c:v>50.24042387834334</c:v>
                </c:pt>
                <c:pt idx="15">
                  <c:v>18.88019178156443</c:v>
                </c:pt>
                <c:pt idx="16">
                  <c:v>32.7881075208506</c:v>
                </c:pt>
                <c:pt idx="17">
                  <c:v>-1.738926388316202</c:v>
                </c:pt>
                <c:pt idx="18">
                  <c:v>-10.80369952145822</c:v>
                </c:pt>
                <c:pt idx="19">
                  <c:v>-21.55637069377508</c:v>
                </c:pt>
                <c:pt idx="20">
                  <c:v>-4.258665468563459</c:v>
                </c:pt>
                <c:pt idx="21">
                  <c:v>-4.143507396511559</c:v>
                </c:pt>
                <c:pt idx="22">
                  <c:v>-19.90376629407144</c:v>
                </c:pt>
                <c:pt idx="23">
                  <c:v>-34.97413366771341</c:v>
                </c:pt>
                <c:pt idx="24">
                  <c:v>-45.02257398644886</c:v>
                </c:pt>
                <c:pt idx="25">
                  <c:v>-47.37250920848631</c:v>
                </c:pt>
                <c:pt idx="26">
                  <c:v>-53.64260228273513</c:v>
                </c:pt>
                <c:pt idx="27">
                  <c:v>-17.54934365167475</c:v>
                </c:pt>
                <c:pt idx="28">
                  <c:v>-31.50545957865629</c:v>
                </c:pt>
                <c:pt idx="29">
                  <c:v>-28.98062902570607</c:v>
                </c:pt>
                <c:pt idx="30">
                  <c:v>-56.39926883735384</c:v>
                </c:pt>
                <c:pt idx="31">
                  <c:v>-63.79545707153966</c:v>
                </c:pt>
                <c:pt idx="32">
                  <c:v>-65.93843733576009</c:v>
                </c:pt>
                <c:pt idx="33">
                  <c:v>-37.40192556986666</c:v>
                </c:pt>
                <c:pt idx="34">
                  <c:v>13.45851022755222</c:v>
                </c:pt>
                <c:pt idx="35">
                  <c:v>24.1008062688463</c:v>
                </c:pt>
                <c:pt idx="36">
                  <c:v>-11.83349230095337</c:v>
                </c:pt>
                <c:pt idx="37">
                  <c:v>-40.99688481299213</c:v>
                </c:pt>
                <c:pt idx="38">
                  <c:v>-24.6888150667544</c:v>
                </c:pt>
                <c:pt idx="39">
                  <c:v>-2.839312620812599</c:v>
                </c:pt>
                <c:pt idx="40">
                  <c:v>16.40684142895292</c:v>
                </c:pt>
                <c:pt idx="41">
                  <c:v>41.88289384789488</c:v>
                </c:pt>
                <c:pt idx="42">
                  <c:v>56.60563421642573</c:v>
                </c:pt>
                <c:pt idx="43">
                  <c:v>-40.56679445267447</c:v>
                </c:pt>
                <c:pt idx="44">
                  <c:v>-24.00499360615284</c:v>
                </c:pt>
                <c:pt idx="45">
                  <c:v>2.833203665969583</c:v>
                </c:pt>
                <c:pt idx="46">
                  <c:v>19.84619476729688</c:v>
                </c:pt>
                <c:pt idx="47">
                  <c:v>37.97684850679406</c:v>
                </c:pt>
                <c:pt idx="48">
                  <c:v>69.85198931919052</c:v>
                </c:pt>
                <c:pt idx="49">
                  <c:v>24.45387369309161</c:v>
                </c:pt>
                <c:pt idx="50">
                  <c:v>-37.48990076679173</c:v>
                </c:pt>
                <c:pt idx="51">
                  <c:v>-24.17963502578854</c:v>
                </c:pt>
                <c:pt idx="52">
                  <c:v>-5.97448493183081</c:v>
                </c:pt>
                <c:pt idx="53">
                  <c:v>19.23635168423354</c:v>
                </c:pt>
                <c:pt idx="54">
                  <c:v>37.61580694799538</c:v>
                </c:pt>
                <c:pt idx="55">
                  <c:v>51.70870529903016</c:v>
                </c:pt>
                <c:pt idx="56">
                  <c:v>-21.20446129408336</c:v>
                </c:pt>
                <c:pt idx="57">
                  <c:v>-5.850188121369882</c:v>
                </c:pt>
                <c:pt idx="58">
                  <c:v>41.79580649822364</c:v>
                </c:pt>
                <c:pt idx="59">
                  <c:v>34.21084987874811</c:v>
                </c:pt>
                <c:pt idx="60">
                  <c:v>-17.86046737278114</c:v>
                </c:pt>
                <c:pt idx="61">
                  <c:v>-40.04369431077462</c:v>
                </c:pt>
                <c:pt idx="62">
                  <c:v>28.00584416313686</c:v>
                </c:pt>
                <c:pt idx="63">
                  <c:v>67.07345241255406</c:v>
                </c:pt>
                <c:pt idx="64">
                  <c:v>37.98475876695207</c:v>
                </c:pt>
                <c:pt idx="65">
                  <c:v>-15.21115866252488</c:v>
                </c:pt>
                <c:pt idx="66">
                  <c:v>123.8234464624673</c:v>
                </c:pt>
                <c:pt idx="67">
                  <c:v>-101.0066485274954</c:v>
                </c:pt>
                <c:pt idx="68">
                  <c:v>-120.0513891477737</c:v>
                </c:pt>
                <c:pt idx="69">
                  <c:v>147.5980580540486</c:v>
                </c:pt>
                <c:pt idx="70">
                  <c:v>-79.36670319358009</c:v>
                </c:pt>
                <c:pt idx="71">
                  <c:v>128.5946364344499</c:v>
                </c:pt>
                <c:pt idx="72">
                  <c:v>-165.6486559832568</c:v>
                </c:pt>
                <c:pt idx="73">
                  <c:v>143.2166949742617</c:v>
                </c:pt>
                <c:pt idx="74">
                  <c:v>-23.14857299556533</c:v>
                </c:pt>
                <c:pt idx="75">
                  <c:v>-96.5705234012859</c:v>
                </c:pt>
                <c:pt idx="76">
                  <c:v>199.0509992419305</c:v>
                </c:pt>
                <c:pt idx="77">
                  <c:v>-185.6995069435398</c:v>
                </c:pt>
                <c:pt idx="78">
                  <c:v>98.24933396952846</c:v>
                </c:pt>
                <c:pt idx="79">
                  <c:v>68.88934239022038</c:v>
                </c:pt>
                <c:pt idx="80">
                  <c:v>-193.1386007967074</c:v>
                </c:pt>
                <c:pt idx="81">
                  <c:v>250.4522099204161</c:v>
                </c:pt>
                <c:pt idx="82">
                  <c:v>-162.1192836754728</c:v>
                </c:pt>
                <c:pt idx="83">
                  <c:v>5.36956293709072</c:v>
                </c:pt>
                <c:pt idx="84">
                  <c:v>189.1062135196434</c:v>
                </c:pt>
                <c:pt idx="85">
                  <c:v>-281.0649237184136</c:v>
                </c:pt>
                <c:pt idx="86">
                  <c:v>250.4982672062427</c:v>
                </c:pt>
                <c:pt idx="87">
                  <c:v>-31.66601828324273</c:v>
                </c:pt>
                <c:pt idx="88">
                  <c:v>-76.20685163575997</c:v>
                </c:pt>
                <c:pt idx="89">
                  <c:v>317.9177943968085</c:v>
                </c:pt>
                <c:pt idx="90">
                  <c:v>-331.4736324123675</c:v>
                </c:pt>
                <c:pt idx="91">
                  <c:v>199.0055335162029</c:v>
                </c:pt>
                <c:pt idx="92">
                  <c:v>68.40092468733578</c:v>
                </c:pt>
                <c:pt idx="93">
                  <c:v>-283.0255379430401</c:v>
                </c:pt>
                <c:pt idx="94">
                  <c:v>466.5135908102129</c:v>
                </c:pt>
                <c:pt idx="95">
                  <c:v>-365.7341378445612</c:v>
                </c:pt>
                <c:pt idx="96">
                  <c:v>57.11157230853518</c:v>
                </c:pt>
                <c:pt idx="97">
                  <c:v>271.5354389210761</c:v>
                </c:pt>
                <c:pt idx="98">
                  <c:v>-463.8143107063842</c:v>
                </c:pt>
                <c:pt idx="99">
                  <c:v>460.4725261258606</c:v>
                </c:pt>
                <c:pt idx="100">
                  <c:v>-195.9148821242206</c:v>
                </c:pt>
                <c:pt idx="101">
                  <c:v>-164.3349977458743</c:v>
                </c:pt>
                <c:pt idx="102">
                  <c:v>500.6803482944285</c:v>
                </c:pt>
                <c:pt idx="103">
                  <c:v>-549.4816109161627</c:v>
                </c:pt>
                <c:pt idx="104">
                  <c:v>481.5168889904944</c:v>
                </c:pt>
                <c:pt idx="105">
                  <c:v>87.25636041974915</c:v>
                </c:pt>
                <c:pt idx="106">
                  <c:v>-410.7658969209234</c:v>
                </c:pt>
                <c:pt idx="107">
                  <c:v>703.9992034211762</c:v>
                </c:pt>
                <c:pt idx="108">
                  <c:v>-523.1314406015321</c:v>
                </c:pt>
                <c:pt idx="109">
                  <c:v>226.1393875695064</c:v>
                </c:pt>
                <c:pt idx="110">
                  <c:v>375.7188527659083</c:v>
                </c:pt>
                <c:pt idx="111">
                  <c:v>-761.4919489698962</c:v>
                </c:pt>
                <c:pt idx="112">
                  <c:v>812.4362364580433</c:v>
                </c:pt>
                <c:pt idx="113">
                  <c:v>-427.8660429225388</c:v>
                </c:pt>
                <c:pt idx="114">
                  <c:v>-136.4077504271632</c:v>
                </c:pt>
                <c:pt idx="115">
                  <c:v>778.2317887100423</c:v>
                </c:pt>
                <c:pt idx="116">
                  <c:v>-1007.162023917022</c:v>
                </c:pt>
                <c:pt idx="117">
                  <c:v>795.3393881355397</c:v>
                </c:pt>
                <c:pt idx="118">
                  <c:v>-69.37875035164146</c:v>
                </c:pt>
                <c:pt idx="119">
                  <c:v>-729.3451960181273</c:v>
                </c:pt>
                <c:pt idx="120">
                  <c:v>1162.789447078284</c:v>
                </c:pt>
                <c:pt idx="121">
                  <c:v>-1098.477607272258</c:v>
                </c:pt>
                <c:pt idx="122">
                  <c:v>425.8449184925475</c:v>
                </c:pt>
                <c:pt idx="123">
                  <c:v>487.7509220934855</c:v>
                </c:pt>
                <c:pt idx="124">
                  <c:v>-1236.353182276655</c:v>
                </c:pt>
                <c:pt idx="125">
                  <c:v>1281.21981030018</c:v>
                </c:pt>
                <c:pt idx="126">
                  <c:v>-843.7171681437792</c:v>
                </c:pt>
                <c:pt idx="127">
                  <c:v>-84.86234507552467</c:v>
                </c:pt>
                <c:pt idx="128">
                  <c:v>1184.565291742811</c:v>
                </c:pt>
                <c:pt idx="129">
                  <c:v>-1660.999628018422</c:v>
                </c:pt>
                <c:pt idx="130">
                  <c:v>1405.240085996846</c:v>
                </c:pt>
                <c:pt idx="131">
                  <c:v>-412.9743026444768</c:v>
                </c:pt>
                <c:pt idx="132">
                  <c:v>-1135.624405915323</c:v>
                </c:pt>
                <c:pt idx="133">
                  <c:v>-94.58291571086451</c:v>
                </c:pt>
                <c:pt idx="134">
                  <c:v>424.2932096842109</c:v>
                </c:pt>
                <c:pt idx="135">
                  <c:v>-547.1851679968658</c:v>
                </c:pt>
                <c:pt idx="136">
                  <c:v>52.54544415523627</c:v>
                </c:pt>
                <c:pt idx="137">
                  <c:v>0.557034492760181</c:v>
                </c:pt>
                <c:pt idx="138">
                  <c:v>-7671.40083392355</c:v>
                </c:pt>
                <c:pt idx="139">
                  <c:v>-6500.766377814763</c:v>
                </c:pt>
                <c:pt idx="140">
                  <c:v>-6216.600585896696</c:v>
                </c:pt>
                <c:pt idx="141">
                  <c:v>-4764.710958322649</c:v>
                </c:pt>
                <c:pt idx="142">
                  <c:v>-4353.947603774363</c:v>
                </c:pt>
                <c:pt idx="143">
                  <c:v>-3033.674651127283</c:v>
                </c:pt>
                <c:pt idx="144">
                  <c:v>-2736.005931878115</c:v>
                </c:pt>
                <c:pt idx="145">
                  <c:v>-1919.187864997205</c:v>
                </c:pt>
                <c:pt idx="146">
                  <c:v>-1659.860018737211</c:v>
                </c:pt>
                <c:pt idx="147">
                  <c:v>-1156.294372589165</c:v>
                </c:pt>
                <c:pt idx="148">
                  <c:v>1730.513031161839</c:v>
                </c:pt>
                <c:pt idx="149">
                  <c:v>2432.605181610214</c:v>
                </c:pt>
                <c:pt idx="150">
                  <c:v>3379.141970093608</c:v>
                </c:pt>
                <c:pt idx="151">
                  <c:v>3506.856558976536</c:v>
                </c:pt>
                <c:pt idx="152">
                  <c:v>3546.870093993602</c:v>
                </c:pt>
                <c:pt idx="153">
                  <c:v>3970.388353812117</c:v>
                </c:pt>
                <c:pt idx="154">
                  <c:v>4905.304432825438</c:v>
                </c:pt>
                <c:pt idx="155">
                  <c:v>5421.936212901209</c:v>
                </c:pt>
                <c:pt idx="156">
                  <c:v>6332.764302828959</c:v>
                </c:pt>
                <c:pt idx="157">
                  <c:v>2320.17372405227</c:v>
                </c:pt>
                <c:pt idx="158">
                  <c:v>3721.083188491597</c:v>
                </c:pt>
                <c:pt idx="159">
                  <c:v>3554.88553788084</c:v>
                </c:pt>
                <c:pt idx="160">
                  <c:v>3012.0101291509</c:v>
                </c:pt>
                <c:pt idx="161">
                  <c:v>3827.873984633052</c:v>
                </c:pt>
                <c:pt idx="162">
                  <c:v>3970.243081742763</c:v>
                </c:pt>
                <c:pt idx="163">
                  <c:v>4369.456259731648</c:v>
                </c:pt>
                <c:pt idx="164">
                  <c:v>4167.377427405786</c:v>
                </c:pt>
                <c:pt idx="165">
                  <c:v>3882.860504257233</c:v>
                </c:pt>
                <c:pt idx="166">
                  <c:v>3730.956889588184</c:v>
                </c:pt>
                <c:pt idx="167">
                  <c:v>4907.692693544502</c:v>
                </c:pt>
                <c:pt idx="168">
                  <c:v>5236.254108937575</c:v>
                </c:pt>
                <c:pt idx="169">
                  <c:v>5447.55360155331</c:v>
                </c:pt>
                <c:pt idx="170">
                  <c:v>-8.494517828073467</c:v>
                </c:pt>
                <c:pt idx="171">
                  <c:v>-16.46906976778445</c:v>
                </c:pt>
                <c:pt idx="172">
                  <c:v>-9.344032468148483</c:v>
                </c:pt>
                <c:pt idx="173">
                  <c:v>3.608387605167553</c:v>
                </c:pt>
                <c:pt idx="174">
                  <c:v>-25.81765477359118</c:v>
                </c:pt>
                <c:pt idx="175">
                  <c:v>-23.53625805808085</c:v>
                </c:pt>
                <c:pt idx="176">
                  <c:v>2.555672559859151</c:v>
                </c:pt>
                <c:pt idx="177">
                  <c:v>-9.716892792469016</c:v>
                </c:pt>
                <c:pt idx="178">
                  <c:v>-18.57613052165721</c:v>
                </c:pt>
                <c:pt idx="179">
                  <c:v>-18.93957793202985</c:v>
                </c:pt>
                <c:pt idx="180">
                  <c:v>-11.04580204676008</c:v>
                </c:pt>
                <c:pt idx="181">
                  <c:v>-1.185529269624158</c:v>
                </c:pt>
                <c:pt idx="182">
                  <c:v>2.48698428986679</c:v>
                </c:pt>
                <c:pt idx="183">
                  <c:v>-9.785577415690912</c:v>
                </c:pt>
                <c:pt idx="184">
                  <c:v>-18.64490198812176</c:v>
                </c:pt>
                <c:pt idx="185">
                  <c:v>-18.87072438986473</c:v>
                </c:pt>
                <c:pt idx="186">
                  <c:v>-8.887413296760994</c:v>
                </c:pt>
                <c:pt idx="187">
                  <c:v>0.614041388483855</c:v>
                </c:pt>
                <c:pt idx="188">
                  <c:v>-47.70778324017177</c:v>
                </c:pt>
                <c:pt idx="189">
                  <c:v>-42.19657197549723</c:v>
                </c:pt>
                <c:pt idx="190">
                  <c:v>24.31605103193782</c:v>
                </c:pt>
                <c:pt idx="191">
                  <c:v>24.34415749607897</c:v>
                </c:pt>
                <c:pt idx="192">
                  <c:v>39.50229473764364</c:v>
                </c:pt>
              </c:numCache>
            </c:numRef>
          </c:xVal>
          <c:yVal>
            <c:numRef>
              <c:f>newpos!$C$3:$C$195</c:f>
              <c:numCache>
                <c:formatCode>General</c:formatCode>
                <c:ptCount val="193"/>
                <c:pt idx="0">
                  <c:v>7.647336667615579</c:v>
                </c:pt>
                <c:pt idx="1">
                  <c:v>10.79024473195937</c:v>
                </c:pt>
                <c:pt idx="2">
                  <c:v>28.41509514827873</c:v>
                </c:pt>
                <c:pt idx="3">
                  <c:v>-3.392194748600972</c:v>
                </c:pt>
                <c:pt idx="4">
                  <c:v>-24.03301549303025</c:v>
                </c:pt>
                <c:pt idx="5">
                  <c:v>-1.065805389556475</c:v>
                </c:pt>
                <c:pt idx="6">
                  <c:v>19.72310586601852</c:v>
                </c:pt>
                <c:pt idx="7">
                  <c:v>33.32235093480797</c:v>
                </c:pt>
                <c:pt idx="8">
                  <c:v>56.57228126050437</c:v>
                </c:pt>
                <c:pt idx="9">
                  <c:v>66.83895633148521</c:v>
                </c:pt>
                <c:pt idx="10">
                  <c:v>-15.47730265468985</c:v>
                </c:pt>
                <c:pt idx="11">
                  <c:v>-0.240737009782753</c:v>
                </c:pt>
                <c:pt idx="12">
                  <c:v>17.74390994500759</c:v>
                </c:pt>
                <c:pt idx="13">
                  <c:v>46.82519228001962</c:v>
                </c:pt>
                <c:pt idx="14">
                  <c:v>60.83145865951259</c:v>
                </c:pt>
                <c:pt idx="15">
                  <c:v>86.49158541372747</c:v>
                </c:pt>
                <c:pt idx="16">
                  <c:v>35.44697601745092</c:v>
                </c:pt>
                <c:pt idx="17">
                  <c:v>-5.578724076060231</c:v>
                </c:pt>
                <c:pt idx="18">
                  <c:v>9.189529976828548</c:v>
                </c:pt>
                <c:pt idx="19">
                  <c:v>-2.393777425513426</c:v>
                </c:pt>
                <c:pt idx="20">
                  <c:v>28.22480389423366</c:v>
                </c:pt>
                <c:pt idx="21">
                  <c:v>67.65654984791917</c:v>
                </c:pt>
                <c:pt idx="22">
                  <c:v>52.827334944575</c:v>
                </c:pt>
                <c:pt idx="23">
                  <c:v>35.74165482017017</c:v>
                </c:pt>
                <c:pt idx="24">
                  <c:v>15.50538268619796</c:v>
                </c:pt>
                <c:pt idx="25">
                  <c:v>-11.86287260979354</c:v>
                </c:pt>
                <c:pt idx="26">
                  <c:v>-25.56029580277661</c:v>
                </c:pt>
                <c:pt idx="27">
                  <c:v>74.96022269352955</c:v>
                </c:pt>
                <c:pt idx="28">
                  <c:v>64.57093029841555</c:v>
                </c:pt>
                <c:pt idx="29">
                  <c:v>21.92829030258569</c:v>
                </c:pt>
                <c:pt idx="30">
                  <c:v>25.50908246433123</c:v>
                </c:pt>
                <c:pt idx="31">
                  <c:v>0.62051519150685</c:v>
                </c:pt>
                <c:pt idx="32">
                  <c:v>-34.60410541503825</c:v>
                </c:pt>
                <c:pt idx="33">
                  <c:v>2.226385218978483</c:v>
                </c:pt>
                <c:pt idx="34">
                  <c:v>-5.78984460770923</c:v>
                </c:pt>
                <c:pt idx="35">
                  <c:v>-25.96029148787897</c:v>
                </c:pt>
                <c:pt idx="36">
                  <c:v>-26.27587366258643</c:v>
                </c:pt>
                <c:pt idx="37">
                  <c:v>-44.71267940501865</c:v>
                </c:pt>
                <c:pt idx="38">
                  <c:v>-50.75038027755063</c:v>
                </c:pt>
                <c:pt idx="39">
                  <c:v>-57.46170269931753</c:v>
                </c:pt>
                <c:pt idx="40">
                  <c:v>-58.20898042488224</c:v>
                </c:pt>
                <c:pt idx="41">
                  <c:v>-42.88672487450869</c:v>
                </c:pt>
                <c:pt idx="42">
                  <c:v>-46.13500970255007</c:v>
                </c:pt>
                <c:pt idx="43">
                  <c:v>-59.97480425594424</c:v>
                </c:pt>
                <c:pt idx="44">
                  <c:v>-66.42078123949653</c:v>
                </c:pt>
                <c:pt idx="45">
                  <c:v>-41.7672905428204</c:v>
                </c:pt>
                <c:pt idx="46">
                  <c:v>-74.19628423108611</c:v>
                </c:pt>
                <c:pt idx="47">
                  <c:v>-68.54641521199155</c:v>
                </c:pt>
                <c:pt idx="48">
                  <c:v>-53.5201044309123</c:v>
                </c:pt>
                <c:pt idx="49">
                  <c:v>-43.93586781476819</c:v>
                </c:pt>
                <c:pt idx="50">
                  <c:v>-85.13467998251094</c:v>
                </c:pt>
                <c:pt idx="51">
                  <c:v>-92.96970573575619</c:v>
                </c:pt>
                <c:pt idx="52">
                  <c:v>-101.9643483324901</c:v>
                </c:pt>
                <c:pt idx="53">
                  <c:v>-96.65468429937656</c:v>
                </c:pt>
                <c:pt idx="54">
                  <c:v>-96.71860649372868</c:v>
                </c:pt>
                <c:pt idx="55">
                  <c:v>-88.29017307611154</c:v>
                </c:pt>
                <c:pt idx="56">
                  <c:v>-114.4066033777041</c:v>
                </c:pt>
                <c:pt idx="57">
                  <c:v>-125.9981349246334</c:v>
                </c:pt>
                <c:pt idx="58">
                  <c:v>-116.2232575651912</c:v>
                </c:pt>
                <c:pt idx="59">
                  <c:v>-142.454826055209</c:v>
                </c:pt>
                <c:pt idx="60">
                  <c:v>-141.5462498029688</c:v>
                </c:pt>
                <c:pt idx="61">
                  <c:v>-108.5405734630184</c:v>
                </c:pt>
                <c:pt idx="62">
                  <c:v>-122.6070143980222</c:v>
                </c:pt>
                <c:pt idx="63">
                  <c:v>-106.998987482318</c:v>
                </c:pt>
                <c:pt idx="64">
                  <c:v>103.5715121006626</c:v>
                </c:pt>
                <c:pt idx="65">
                  <c:v>103.709796383261</c:v>
                </c:pt>
                <c:pt idx="66">
                  <c:v>22.29670972339479</c:v>
                </c:pt>
                <c:pt idx="67">
                  <c:v>69.23537703432216</c:v>
                </c:pt>
                <c:pt idx="68">
                  <c:v>-69.0694542086721</c:v>
                </c:pt>
                <c:pt idx="69">
                  <c:v>-42.46822395258613</c:v>
                </c:pt>
                <c:pt idx="70">
                  <c:v>137.7900998446113</c:v>
                </c:pt>
                <c:pt idx="71">
                  <c:v>120.4385830569999</c:v>
                </c:pt>
                <c:pt idx="72">
                  <c:v>-4.28978720375026</c:v>
                </c:pt>
                <c:pt idx="73">
                  <c:v>-127.5933615848175</c:v>
                </c:pt>
                <c:pt idx="74">
                  <c:v>201.3333115938378</c:v>
                </c:pt>
                <c:pt idx="75">
                  <c:v>-181.6864873067498</c:v>
                </c:pt>
                <c:pt idx="76">
                  <c:v>63.47828273144093</c:v>
                </c:pt>
                <c:pt idx="77">
                  <c:v>93.44100131230968</c:v>
                </c:pt>
                <c:pt idx="78">
                  <c:v>-219.2702039253282</c:v>
                </c:pt>
                <c:pt idx="79">
                  <c:v>239.8047822451553</c:v>
                </c:pt>
                <c:pt idx="80">
                  <c:v>-141.8155337786071</c:v>
                </c:pt>
                <c:pt idx="81">
                  <c:v>-39.94185252719441</c:v>
                </c:pt>
                <c:pt idx="82">
                  <c:v>212.8148855060801</c:v>
                </c:pt>
                <c:pt idx="83">
                  <c:v>-295.2881031399797</c:v>
                </c:pt>
                <c:pt idx="84">
                  <c:v>228.8144129735107</c:v>
                </c:pt>
                <c:pt idx="85">
                  <c:v>-43.46078972895527</c:v>
                </c:pt>
                <c:pt idx="86">
                  <c:v>-163.06854575665</c:v>
                </c:pt>
                <c:pt idx="87">
                  <c:v>293.0057743586131</c:v>
                </c:pt>
                <c:pt idx="88">
                  <c:v>-355.0431478521456</c:v>
                </c:pt>
                <c:pt idx="89">
                  <c:v>148.825940139248</c:v>
                </c:pt>
                <c:pt idx="90">
                  <c:v>116.2763332761952</c:v>
                </c:pt>
                <c:pt idx="91">
                  <c:v>-346.6958272696507</c:v>
                </c:pt>
                <c:pt idx="92">
                  <c:v>414.9816642366607</c:v>
                </c:pt>
                <c:pt idx="93">
                  <c:v>-283.7259166522428</c:v>
                </c:pt>
                <c:pt idx="94">
                  <c:v>-21.08693974628636</c:v>
                </c:pt>
                <c:pt idx="95">
                  <c:v>378.256405018198</c:v>
                </c:pt>
                <c:pt idx="96">
                  <c:v>-494.0539855007063</c:v>
                </c:pt>
                <c:pt idx="97">
                  <c:v>423.7156877149232</c:v>
                </c:pt>
                <c:pt idx="98">
                  <c:v>-95.06657117764718</c:v>
                </c:pt>
                <c:pt idx="99">
                  <c:v>-252.3767547035119</c:v>
                </c:pt>
                <c:pt idx="100">
                  <c:v>537.8640555430635</c:v>
                </c:pt>
                <c:pt idx="101">
                  <c:v>-586.0305160730872</c:v>
                </c:pt>
                <c:pt idx="102">
                  <c:v>316.551041522834</c:v>
                </c:pt>
                <c:pt idx="103">
                  <c:v>208.5198921097097</c:v>
                </c:pt>
                <c:pt idx="104">
                  <c:v>-490.4435711317571</c:v>
                </c:pt>
                <c:pt idx="105">
                  <c:v>787.5270101430502</c:v>
                </c:pt>
                <c:pt idx="106">
                  <c:v>-565.101497150522</c:v>
                </c:pt>
                <c:pt idx="107">
                  <c:v>68.02216657303188</c:v>
                </c:pt>
                <c:pt idx="108">
                  <c:v>405.9481144765872</c:v>
                </c:pt>
                <c:pt idx="109">
                  <c:v>-829.9636552362267</c:v>
                </c:pt>
                <c:pt idx="110">
                  <c:v>767.9556955737514</c:v>
                </c:pt>
                <c:pt idx="111">
                  <c:v>-286.7937923326898</c:v>
                </c:pt>
                <c:pt idx="112">
                  <c:v>-323.4592528709255</c:v>
                </c:pt>
                <c:pt idx="113">
                  <c:v>857.2246015203063</c:v>
                </c:pt>
                <c:pt idx="114">
                  <c:v>-927.1463980332192</c:v>
                </c:pt>
                <c:pt idx="115">
                  <c:v>638.2388981081548</c:v>
                </c:pt>
                <c:pt idx="116">
                  <c:v>115.5356760852673</c:v>
                </c:pt>
                <c:pt idx="117">
                  <c:v>-902.203402035109</c:v>
                </c:pt>
                <c:pt idx="118">
                  <c:v>1196.619807901497</c:v>
                </c:pt>
                <c:pt idx="119">
                  <c:v>-1006.264743301133</c:v>
                </c:pt>
                <c:pt idx="120">
                  <c:v>265.1207782654294</c:v>
                </c:pt>
                <c:pt idx="121">
                  <c:v>730.39588433805</c:v>
                </c:pt>
                <c:pt idx="122">
                  <c:v>-1241.695673659774</c:v>
                </c:pt>
                <c:pt idx="123">
                  <c:v>1366.52372556366</c:v>
                </c:pt>
                <c:pt idx="124">
                  <c:v>-713.2672746533762</c:v>
                </c:pt>
                <c:pt idx="125">
                  <c:v>-359.5128281758829</c:v>
                </c:pt>
                <c:pt idx="126">
                  <c:v>1260.112458970667</c:v>
                </c:pt>
                <c:pt idx="127">
                  <c:v>-1573.374076106087</c:v>
                </c:pt>
                <c:pt idx="128">
                  <c:v>1236.300349800459</c:v>
                </c:pt>
                <c:pt idx="129">
                  <c:v>-100.2418391639032</c:v>
                </c:pt>
                <c:pt idx="130">
                  <c:v>-1169.299706026696</c:v>
                </c:pt>
                <c:pt idx="131">
                  <c:v>2049.586289756491</c:v>
                </c:pt>
                <c:pt idx="132">
                  <c:v>-1139.851432735661</c:v>
                </c:pt>
                <c:pt idx="133">
                  <c:v>-548.3990041414075</c:v>
                </c:pt>
                <c:pt idx="134">
                  <c:v>352.9399304926138</c:v>
                </c:pt>
                <c:pt idx="135">
                  <c:v>291.6254385177846</c:v>
                </c:pt>
                <c:pt idx="136">
                  <c:v>160.5841081986959</c:v>
                </c:pt>
                <c:pt idx="137">
                  <c:v>-200.2305901865705</c:v>
                </c:pt>
                <c:pt idx="138">
                  <c:v>520.3446377712646</c:v>
                </c:pt>
                <c:pt idx="139">
                  <c:v>1815.519268957826</c:v>
                </c:pt>
                <c:pt idx="140">
                  <c:v>1195.391261811874</c:v>
                </c:pt>
                <c:pt idx="141">
                  <c:v>1857.386052330561</c:v>
                </c:pt>
                <c:pt idx="142">
                  <c:v>1932.954972553018</c:v>
                </c:pt>
                <c:pt idx="143">
                  <c:v>2057.29476877679</c:v>
                </c:pt>
                <c:pt idx="144">
                  <c:v>2096.163314322773</c:v>
                </c:pt>
                <c:pt idx="145">
                  <c:v>4126.024649663674</c:v>
                </c:pt>
                <c:pt idx="146">
                  <c:v>3999.70613504714</c:v>
                </c:pt>
                <c:pt idx="147">
                  <c:v>3545.595046764875</c:v>
                </c:pt>
                <c:pt idx="148">
                  <c:v>-2671.8324179053</c:v>
                </c:pt>
                <c:pt idx="149">
                  <c:v>-4275.482026214046</c:v>
                </c:pt>
                <c:pt idx="150">
                  <c:v>-5286.785518842233</c:v>
                </c:pt>
                <c:pt idx="151">
                  <c:v>-2099.465825189053</c:v>
                </c:pt>
                <c:pt idx="152">
                  <c:v>-6070.15872016735</c:v>
                </c:pt>
                <c:pt idx="153">
                  <c:v>-1911.566289913569</c:v>
                </c:pt>
                <c:pt idx="154">
                  <c:v>-1921.078545036227</c:v>
                </c:pt>
                <c:pt idx="155">
                  <c:v>-5372.291393222744</c:v>
                </c:pt>
                <c:pt idx="156">
                  <c:v>-5713.89608640359</c:v>
                </c:pt>
                <c:pt idx="157">
                  <c:v>2225.81334548399</c:v>
                </c:pt>
                <c:pt idx="158">
                  <c:v>2282.796343465164</c:v>
                </c:pt>
                <c:pt idx="159">
                  <c:v>2641.740533209791</c:v>
                </c:pt>
                <c:pt idx="160">
                  <c:v>2666.611313160143</c:v>
                </c:pt>
                <c:pt idx="161">
                  <c:v>2709.996132047717</c:v>
                </c:pt>
                <c:pt idx="162">
                  <c:v>3253.982670095346</c:v>
                </c:pt>
                <c:pt idx="163">
                  <c:v>3559.884418289506</c:v>
                </c:pt>
                <c:pt idx="164">
                  <c:v>3866.301309276793</c:v>
                </c:pt>
                <c:pt idx="165">
                  <c:v>4708.055846076582</c:v>
                </c:pt>
                <c:pt idx="166">
                  <c:v>5364.662748910474</c:v>
                </c:pt>
                <c:pt idx="167">
                  <c:v>6501.5657214136</c:v>
                </c:pt>
                <c:pt idx="168">
                  <c:v>8287.947627110024</c:v>
                </c:pt>
                <c:pt idx="169">
                  <c:v>9853.08043587275</c:v>
                </c:pt>
                <c:pt idx="170">
                  <c:v>155.5404274356067</c:v>
                </c:pt>
                <c:pt idx="171">
                  <c:v>151.5785867917401</c:v>
                </c:pt>
                <c:pt idx="172">
                  <c:v>145.9633088770379</c:v>
                </c:pt>
                <c:pt idx="173">
                  <c:v>150.7783151992498</c:v>
                </c:pt>
                <c:pt idx="174">
                  <c:v>159.697573482661</c:v>
                </c:pt>
                <c:pt idx="175">
                  <c:v>145.6824649759</c:v>
                </c:pt>
                <c:pt idx="176">
                  <c:v>160.3893039480958</c:v>
                </c:pt>
                <c:pt idx="177">
                  <c:v>165.0899139345197</c:v>
                </c:pt>
                <c:pt idx="178">
                  <c:v>165.1046795157698</c:v>
                </c:pt>
                <c:pt idx="179">
                  <c:v>137.2127517632104</c:v>
                </c:pt>
                <c:pt idx="180">
                  <c:v>133.0154721946372</c:v>
                </c:pt>
                <c:pt idx="181">
                  <c:v>142.4189523154347</c:v>
                </c:pt>
                <c:pt idx="182">
                  <c:v>168.4670624348629</c:v>
                </c:pt>
                <c:pt idx="183">
                  <c:v>173.1676837202092</c:v>
                </c:pt>
                <c:pt idx="184">
                  <c:v>173.1924463858815</c:v>
                </c:pt>
                <c:pt idx="185">
                  <c:v>129.114976322225</c:v>
                </c:pt>
                <c:pt idx="186">
                  <c:v>125.2257581391863</c:v>
                </c:pt>
                <c:pt idx="187">
                  <c:v>134.4459969584602</c:v>
                </c:pt>
                <c:pt idx="188">
                  <c:v>178.2508082874654</c:v>
                </c:pt>
                <c:pt idx="189">
                  <c:v>118.7361008038074</c:v>
                </c:pt>
                <c:pt idx="190">
                  <c:v>125.3078737046809</c:v>
                </c:pt>
                <c:pt idx="191">
                  <c:v>180.8655459768721</c:v>
                </c:pt>
                <c:pt idx="192">
                  <c:v>720.3991556912324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0161544"/>
        <c:axId val="-2128884440"/>
      </c:scatterChart>
      <c:valAx>
        <c:axId val="-213016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8884440"/>
        <c:crosses val="autoZero"/>
        <c:crossBetween val="midCat"/>
      </c:valAx>
      <c:valAx>
        <c:axId val="-2128884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01615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newpos!$N$3:$N$195</c:f>
              <c:numCache>
                <c:formatCode>General</c:formatCode>
                <c:ptCount val="193"/>
                <c:pt idx="0">
                  <c:v>-1.58157917529567E-5</c:v>
                </c:pt>
                <c:pt idx="1">
                  <c:v>4.05390292705349E-6</c:v>
                </c:pt>
                <c:pt idx="2">
                  <c:v>-1.05215990324983E-5</c:v>
                </c:pt>
                <c:pt idx="3">
                  <c:v>1.68615646805574E-5</c:v>
                </c:pt>
                <c:pt idx="4">
                  <c:v>-1.17886697756674E-6</c:v>
                </c:pt>
                <c:pt idx="5">
                  <c:v>-7.55706550698772E-7</c:v>
                </c:pt>
                <c:pt idx="6">
                  <c:v>5.90445227069818E-6</c:v>
                </c:pt>
                <c:pt idx="7">
                  <c:v>6.53926932344408E-7</c:v>
                </c:pt>
                <c:pt idx="8">
                  <c:v>1.10029624844448E-5</c:v>
                </c:pt>
                <c:pt idx="9">
                  <c:v>-3.15597556152674E-5</c:v>
                </c:pt>
                <c:pt idx="10">
                  <c:v>-9.61046216401938E-8</c:v>
                </c:pt>
                <c:pt idx="11">
                  <c:v>-3.17182351592088E-6</c:v>
                </c:pt>
                <c:pt idx="12">
                  <c:v>1.74806267957089E-5</c:v>
                </c:pt>
                <c:pt idx="13">
                  <c:v>5.12844230894347E-6</c:v>
                </c:pt>
                <c:pt idx="14">
                  <c:v>3.69297001398739E-6</c:v>
                </c:pt>
                <c:pt idx="15">
                  <c:v>-3.1103981164398E-6</c:v>
                </c:pt>
                <c:pt idx="16">
                  <c:v>2.6013768484943E-5</c:v>
                </c:pt>
                <c:pt idx="17">
                  <c:v>-0.000372254077271737</c:v>
                </c:pt>
                <c:pt idx="18">
                  <c:v>4.81982672833761E-5</c:v>
                </c:pt>
                <c:pt idx="19">
                  <c:v>-3.57669399776808E-7</c:v>
                </c:pt>
                <c:pt idx="20">
                  <c:v>0.000152198455841208</c:v>
                </c:pt>
                <c:pt idx="21">
                  <c:v>-3.5079806999747E-5</c:v>
                </c:pt>
                <c:pt idx="22">
                  <c:v>-3.66405984358709E-6</c:v>
                </c:pt>
                <c:pt idx="23">
                  <c:v>5.02449167100174E-6</c:v>
                </c:pt>
                <c:pt idx="24">
                  <c:v>-3.18950801490097E-6</c:v>
                </c:pt>
                <c:pt idx="25">
                  <c:v>2.66235088738417E-6</c:v>
                </c:pt>
                <c:pt idx="26">
                  <c:v>7.83240200906255E-6</c:v>
                </c:pt>
                <c:pt idx="27">
                  <c:v>3.52570536828859E-5</c:v>
                </c:pt>
                <c:pt idx="28">
                  <c:v>-1.60629776363774E-5</c:v>
                </c:pt>
                <c:pt idx="29">
                  <c:v>-1.4654346678687E-5</c:v>
                </c:pt>
                <c:pt idx="30">
                  <c:v>1.08171575015248E-5</c:v>
                </c:pt>
                <c:pt idx="31">
                  <c:v>4.84525805808389E-6</c:v>
                </c:pt>
                <c:pt idx="32">
                  <c:v>6.01429576764174E-6</c:v>
                </c:pt>
                <c:pt idx="33">
                  <c:v>1.06230326731029E-5</c:v>
                </c:pt>
                <c:pt idx="34">
                  <c:v>7.23340181058749E-6</c:v>
                </c:pt>
                <c:pt idx="35">
                  <c:v>-9.62795957689386E-6</c:v>
                </c:pt>
                <c:pt idx="36">
                  <c:v>4.33192178229284E-5</c:v>
                </c:pt>
                <c:pt idx="37">
                  <c:v>-9.25461850668934E-6</c:v>
                </c:pt>
                <c:pt idx="38">
                  <c:v>3.4189874262321E-5</c:v>
                </c:pt>
                <c:pt idx="39">
                  <c:v>2.20889858156512E-5</c:v>
                </c:pt>
                <c:pt idx="40">
                  <c:v>3.05890362390866E-6</c:v>
                </c:pt>
                <c:pt idx="41">
                  <c:v>-1.00374532338063E-6</c:v>
                </c:pt>
                <c:pt idx="42">
                  <c:v>6.29091813869905E-6</c:v>
                </c:pt>
                <c:pt idx="43">
                  <c:v>5.78614195888863E-6</c:v>
                </c:pt>
                <c:pt idx="44">
                  <c:v>1.75983559024746E-5</c:v>
                </c:pt>
                <c:pt idx="45">
                  <c:v>-6.02764724315289E-5</c:v>
                </c:pt>
                <c:pt idx="46">
                  <c:v>1.04220668202899E-5</c:v>
                </c:pt>
                <c:pt idx="47">
                  <c:v>2.14653132414088E-6</c:v>
                </c:pt>
                <c:pt idx="48">
                  <c:v>7.20802250468021E-6</c:v>
                </c:pt>
                <c:pt idx="49">
                  <c:v>-8.32333089257713E-6</c:v>
                </c:pt>
                <c:pt idx="50">
                  <c:v>3.26684811540499E-6</c:v>
                </c:pt>
                <c:pt idx="51">
                  <c:v>-1.94358979158708E-5</c:v>
                </c:pt>
                <c:pt idx="52">
                  <c:v>-7.87859501077849E-5</c:v>
                </c:pt>
                <c:pt idx="53">
                  <c:v>3.709261633408E-6</c:v>
                </c:pt>
                <c:pt idx="54">
                  <c:v>8.11607920140573E-6</c:v>
                </c:pt>
                <c:pt idx="55">
                  <c:v>-1.91291063007313E-5</c:v>
                </c:pt>
                <c:pt idx="56">
                  <c:v>-9.45038410849997E-6</c:v>
                </c:pt>
                <c:pt idx="57">
                  <c:v>1.4596273507956E-5</c:v>
                </c:pt>
                <c:pt idx="58">
                  <c:v>-1.22023129948063E-5</c:v>
                </c:pt>
                <c:pt idx="59">
                  <c:v>-2.04889021939497E-6</c:v>
                </c:pt>
                <c:pt idx="60">
                  <c:v>3.95521705275746E-6</c:v>
                </c:pt>
                <c:pt idx="61">
                  <c:v>6.50047867596894E-6</c:v>
                </c:pt>
                <c:pt idx="62">
                  <c:v>-3.98743792807741E-6</c:v>
                </c:pt>
                <c:pt idx="63">
                  <c:v>9.87170712402169E-6</c:v>
                </c:pt>
                <c:pt idx="64">
                  <c:v>-7.16193314084799E-6</c:v>
                </c:pt>
                <c:pt idx="65">
                  <c:v>-3.1246340291127E-5</c:v>
                </c:pt>
                <c:pt idx="66">
                  <c:v>3.24202750267793E-6</c:v>
                </c:pt>
                <c:pt idx="67">
                  <c:v>-1.0109990426355E-6</c:v>
                </c:pt>
                <c:pt idx="68">
                  <c:v>1.78661962186322E-6</c:v>
                </c:pt>
                <c:pt idx="69">
                  <c:v>-3.74793739760858E-7</c:v>
                </c:pt>
                <c:pt idx="70">
                  <c:v>-1.03684260858716E-6</c:v>
                </c:pt>
                <c:pt idx="71">
                  <c:v>3.69380308325187E-6</c:v>
                </c:pt>
                <c:pt idx="72">
                  <c:v>3.45585727855786E-7</c:v>
                </c:pt>
                <c:pt idx="73">
                  <c:v>5.38527499123574E-7</c:v>
                </c:pt>
                <c:pt idx="74">
                  <c:v>1.69341440088269E-5</c:v>
                </c:pt>
                <c:pt idx="75">
                  <c:v>2.33556748453596E-6</c:v>
                </c:pt>
                <c:pt idx="76">
                  <c:v>-3.35204103823768E-6</c:v>
                </c:pt>
                <c:pt idx="77">
                  <c:v>-1.76270862240925E-6</c:v>
                </c:pt>
                <c:pt idx="78">
                  <c:v>6.78046781098205E-6</c:v>
                </c:pt>
                <c:pt idx="79">
                  <c:v>-4.83218596884796E-6</c:v>
                </c:pt>
                <c:pt idx="80">
                  <c:v>4.58255309410723E-7</c:v>
                </c:pt>
                <c:pt idx="81">
                  <c:v>6.26775943869212E-7</c:v>
                </c:pt>
                <c:pt idx="82">
                  <c:v>-2.38883762134295E-6</c:v>
                </c:pt>
                <c:pt idx="83">
                  <c:v>-0.000174300240034728</c:v>
                </c:pt>
                <c:pt idx="84">
                  <c:v>1.94599396468641E-6</c:v>
                </c:pt>
                <c:pt idx="85">
                  <c:v>1.19033412162556E-8</c:v>
                </c:pt>
                <c:pt idx="86">
                  <c:v>4.5425700447858E-7</c:v>
                </c:pt>
                <c:pt idx="87">
                  <c:v>-1.92771956086561E-5</c:v>
                </c:pt>
                <c:pt idx="88">
                  <c:v>-8.93946640604783E-6</c:v>
                </c:pt>
                <c:pt idx="89">
                  <c:v>-6.22036116919679E-8</c:v>
                </c:pt>
                <c:pt idx="90">
                  <c:v>6.42995319622469E-7</c:v>
                </c:pt>
                <c:pt idx="91">
                  <c:v>-8.63510682674367E-7</c:v>
                </c:pt>
                <c:pt idx="92">
                  <c:v>-1.43604521080802E-5</c:v>
                </c:pt>
                <c:pt idx="93">
                  <c:v>-1.46872464435194E-6</c:v>
                </c:pt>
                <c:pt idx="94">
                  <c:v>-3.16667798882346E-7</c:v>
                </c:pt>
                <c:pt idx="95">
                  <c:v>1.30321645748221E-6</c:v>
                </c:pt>
                <c:pt idx="96">
                  <c:v>7.17791533745824E-6</c:v>
                </c:pt>
                <c:pt idx="97">
                  <c:v>1.77723939727965E-6</c:v>
                </c:pt>
                <c:pt idx="98">
                  <c:v>-1.24158477448951E-6</c:v>
                </c:pt>
                <c:pt idx="99">
                  <c:v>1.06711474688131E-6</c:v>
                </c:pt>
                <c:pt idx="100">
                  <c:v>9.2522651746003E-7</c:v>
                </c:pt>
                <c:pt idx="101">
                  <c:v>2.35702333629496E-6</c:v>
                </c:pt>
                <c:pt idx="102">
                  <c:v>-7.65958965690653E-7</c:v>
                </c:pt>
                <c:pt idx="103">
                  <c:v>4.68780860356175E-8</c:v>
                </c:pt>
                <c:pt idx="104">
                  <c:v>9.37350562060701E-7</c:v>
                </c:pt>
                <c:pt idx="105">
                  <c:v>6.35961351363541E-6</c:v>
                </c:pt>
                <c:pt idx="106">
                  <c:v>5.40878005395657E-7</c:v>
                </c:pt>
                <c:pt idx="107">
                  <c:v>4.51397020460791E-7</c:v>
                </c:pt>
                <c:pt idx="108">
                  <c:v>1.13073096514386E-6</c:v>
                </c:pt>
                <c:pt idx="109">
                  <c:v>1.87232077264076E-6</c:v>
                </c:pt>
                <c:pt idx="110">
                  <c:v>1.11302965326067E-7</c:v>
                </c:pt>
                <c:pt idx="111">
                  <c:v>1.14484405754323E-6</c:v>
                </c:pt>
                <c:pt idx="112">
                  <c:v>2.20518235096215E-7</c:v>
                </c:pt>
                <c:pt idx="113">
                  <c:v>-1.04854139383057E-7</c:v>
                </c:pt>
                <c:pt idx="114">
                  <c:v>4.44676874595873E-7</c:v>
                </c:pt>
                <c:pt idx="115">
                  <c:v>-2.26725889915858E-7</c:v>
                </c:pt>
                <c:pt idx="116">
                  <c:v>2.32479424907043E-7</c:v>
                </c:pt>
                <c:pt idx="117">
                  <c:v>6.62597591958514E-7</c:v>
                </c:pt>
                <c:pt idx="118">
                  <c:v>3.24637712465975E-7</c:v>
                </c:pt>
                <c:pt idx="119">
                  <c:v>1.26388636112326E-6</c:v>
                </c:pt>
                <c:pt idx="120">
                  <c:v>2.7758329568128E-7</c:v>
                </c:pt>
                <c:pt idx="121">
                  <c:v>1.33515242252679E-8</c:v>
                </c:pt>
                <c:pt idx="122">
                  <c:v>3.85727141251216E-7</c:v>
                </c:pt>
                <c:pt idx="123">
                  <c:v>5.31841314878003E-7</c:v>
                </c:pt>
                <c:pt idx="124">
                  <c:v>-2.5894450640975E-7</c:v>
                </c:pt>
                <c:pt idx="125">
                  <c:v>5.90508464184546E-8</c:v>
                </c:pt>
                <c:pt idx="126">
                  <c:v>1.78036203741374E-7</c:v>
                </c:pt>
                <c:pt idx="127">
                  <c:v>-5.62028462034482E-6</c:v>
                </c:pt>
                <c:pt idx="128">
                  <c:v>-2.62959661945405E-7</c:v>
                </c:pt>
                <c:pt idx="129">
                  <c:v>2.54940601162998E-7</c:v>
                </c:pt>
                <c:pt idx="130">
                  <c:v>4.49009243998791E-8</c:v>
                </c:pt>
                <c:pt idx="131">
                  <c:v>3.7499323452363E-7</c:v>
                </c:pt>
                <c:pt idx="132">
                  <c:v>8.57935486973035E-8</c:v>
                </c:pt>
                <c:pt idx="133">
                  <c:v>8.69412518685421E-7</c:v>
                </c:pt>
                <c:pt idx="134">
                  <c:v>-3.34009131303797E-7</c:v>
                </c:pt>
                <c:pt idx="135">
                  <c:v>1.63490755229161E-6</c:v>
                </c:pt>
                <c:pt idx="136">
                  <c:v>-1.21203322066409E-5</c:v>
                </c:pt>
                <c:pt idx="137">
                  <c:v>0.000111806164277991</c:v>
                </c:pt>
                <c:pt idx="138">
                  <c:v>-0.0150209382745881</c:v>
                </c:pt>
                <c:pt idx="139">
                  <c:v>-0.00813626734075817</c:v>
                </c:pt>
                <c:pt idx="140">
                  <c:v>0.00611499196117084</c:v>
                </c:pt>
                <c:pt idx="141">
                  <c:v>0.00448427009440184</c:v>
                </c:pt>
                <c:pt idx="142">
                  <c:v>0.0056020565494068</c:v>
                </c:pt>
                <c:pt idx="143">
                  <c:v>-0.000116451156532883</c:v>
                </c:pt>
                <c:pt idx="144">
                  <c:v>0.0116913417156186</c:v>
                </c:pt>
                <c:pt idx="145">
                  <c:v>2.76917861647041E-5</c:v>
                </c:pt>
                <c:pt idx="146">
                  <c:v>0.00574232380237403</c:v>
                </c:pt>
                <c:pt idx="147">
                  <c:v>4.02356453534554E-5</c:v>
                </c:pt>
                <c:pt idx="148">
                  <c:v>1.35549948636066E-5</c:v>
                </c:pt>
                <c:pt idx="149">
                  <c:v>1.12356899937154E-5</c:v>
                </c:pt>
                <c:pt idx="150">
                  <c:v>-2.94295164352187E-5</c:v>
                </c:pt>
                <c:pt idx="151">
                  <c:v>-7.19761622411351E-6</c:v>
                </c:pt>
                <c:pt idx="152">
                  <c:v>1.0309521789388E-6</c:v>
                </c:pt>
                <c:pt idx="153">
                  <c:v>3.51772946798869E-5</c:v>
                </c:pt>
                <c:pt idx="154">
                  <c:v>-0.0214017179664724</c:v>
                </c:pt>
                <c:pt idx="155">
                  <c:v>-1.45662045137762E-5</c:v>
                </c:pt>
                <c:pt idx="156">
                  <c:v>-2.21393871631702E-5</c:v>
                </c:pt>
                <c:pt idx="157">
                  <c:v>5.10403773630071E-5</c:v>
                </c:pt>
                <c:pt idx="158">
                  <c:v>2.70138467649838E-5</c:v>
                </c:pt>
                <c:pt idx="159">
                  <c:v>2.82215690185285E-5</c:v>
                </c:pt>
                <c:pt idx="160">
                  <c:v>1.04311275994613E-5</c:v>
                </c:pt>
                <c:pt idx="161">
                  <c:v>-3.07420472634498E-7</c:v>
                </c:pt>
                <c:pt idx="162">
                  <c:v>-1.28390409671083E-5</c:v>
                </c:pt>
                <c:pt idx="163">
                  <c:v>-2.05206759653173E-5</c:v>
                </c:pt>
                <c:pt idx="164">
                  <c:v>-2.35152492414267E-5</c:v>
                </c:pt>
                <c:pt idx="165">
                  <c:v>-0.00402895670070459</c:v>
                </c:pt>
                <c:pt idx="166">
                  <c:v>-2.71025174762733E-5</c:v>
                </c:pt>
                <c:pt idx="167">
                  <c:v>-2.98829083515162E-5</c:v>
                </c:pt>
                <c:pt idx="168">
                  <c:v>-1.90406386634405E-6</c:v>
                </c:pt>
                <c:pt idx="169">
                  <c:v>0.160838423471344</c:v>
                </c:pt>
                <c:pt idx="170">
                  <c:v>2.19014599302949E-5</c:v>
                </c:pt>
                <c:pt idx="171">
                  <c:v>-3.08704365881638E-5</c:v>
                </c:pt>
                <c:pt idx="172">
                  <c:v>5.65486092886463E-5</c:v>
                </c:pt>
                <c:pt idx="173">
                  <c:v>-0.000281235427508003</c:v>
                </c:pt>
                <c:pt idx="174">
                  <c:v>4.26585954585961E-6</c:v>
                </c:pt>
                <c:pt idx="175">
                  <c:v>2.56947995469218E-5</c:v>
                </c:pt>
                <c:pt idx="176">
                  <c:v>-0.000188929652274647</c:v>
                </c:pt>
                <c:pt idx="177">
                  <c:v>-3.00786578074354E-5</c:v>
                </c:pt>
                <c:pt idx="178">
                  <c:v>-1.50087226488307E-5</c:v>
                </c:pt>
                <c:pt idx="179">
                  <c:v>4.08676858763778E-5</c:v>
                </c:pt>
                <c:pt idx="180">
                  <c:v>2.99911526609179E-5</c:v>
                </c:pt>
                <c:pt idx="181">
                  <c:v>0.00028830113774744</c:v>
                </c:pt>
                <c:pt idx="182">
                  <c:v>-0.000302001745794921</c:v>
                </c:pt>
                <c:pt idx="183">
                  <c:v>6.42901637679647E-6</c:v>
                </c:pt>
                <c:pt idx="184">
                  <c:v>-1.86287737117253E-5</c:v>
                </c:pt>
                <c:pt idx="185">
                  <c:v>1.78015378252743E-5</c:v>
                </c:pt>
                <c:pt idx="186">
                  <c:v>5.18858951812025E-5</c:v>
                </c:pt>
                <c:pt idx="187">
                  <c:v>0.000458105082232897</c:v>
                </c:pt>
                <c:pt idx="188">
                  <c:v>-7.19448260448156E-6</c:v>
                </c:pt>
                <c:pt idx="189">
                  <c:v>-4.72395516888122E-6</c:v>
                </c:pt>
                <c:pt idx="190">
                  <c:v>2.653679550851E-5</c:v>
                </c:pt>
                <c:pt idx="191">
                  <c:v>2.8993387413159E-6</c:v>
                </c:pt>
                <c:pt idx="192">
                  <c:v>-1.05121320849886E-6</c:v>
                </c:pt>
              </c:numCache>
            </c:numRef>
          </c:xVal>
          <c:yVal>
            <c:numRef>
              <c:f>newpos!$O$3:$O$195</c:f>
              <c:numCache>
                <c:formatCode>General</c:formatCode>
                <c:ptCount val="193"/>
                <c:pt idx="0">
                  <c:v>-8.87867329573975E-5</c:v>
                </c:pt>
                <c:pt idx="1">
                  <c:v>-2.65112990597841E-5</c:v>
                </c:pt>
                <c:pt idx="2">
                  <c:v>-1.14725289569162E-5</c:v>
                </c:pt>
                <c:pt idx="3">
                  <c:v>-9.79226382782346E-5</c:v>
                </c:pt>
                <c:pt idx="4">
                  <c:v>-4.84329663220075E-5</c:v>
                </c:pt>
                <c:pt idx="5">
                  <c:v>-0.000464746073315162</c:v>
                </c:pt>
                <c:pt idx="6">
                  <c:v>3.51642953828632E-6</c:v>
                </c:pt>
                <c:pt idx="7">
                  <c:v>1.78062298202714E-5</c:v>
                </c:pt>
                <c:pt idx="8">
                  <c:v>-2.76756329461191E-6</c:v>
                </c:pt>
                <c:pt idx="9">
                  <c:v>-8.34957774175478E-6</c:v>
                </c:pt>
                <c:pt idx="10">
                  <c:v>4.84219086277497E-6</c:v>
                </c:pt>
                <c:pt idx="11">
                  <c:v>0.000889399942313965</c:v>
                </c:pt>
                <c:pt idx="12">
                  <c:v>-2.04208011695657E-6</c:v>
                </c:pt>
                <c:pt idx="13">
                  <c:v>1.04103165343851E-5</c:v>
                </c:pt>
                <c:pt idx="14">
                  <c:v>-5.25608560204963E-6</c:v>
                </c:pt>
                <c:pt idx="15">
                  <c:v>4.87398936780004E-7</c:v>
                </c:pt>
                <c:pt idx="16">
                  <c:v>1.24603967833513E-5</c:v>
                </c:pt>
                <c:pt idx="17">
                  <c:v>5.14981955986386E-5</c:v>
                </c:pt>
                <c:pt idx="18">
                  <c:v>5.49179714042866E-5</c:v>
                </c:pt>
                <c:pt idx="19">
                  <c:v>-0.000456402455163189</c:v>
                </c:pt>
                <c:pt idx="20">
                  <c:v>-1.82401462805296E-5</c:v>
                </c:pt>
                <c:pt idx="21">
                  <c:v>3.23876736091385E-6</c:v>
                </c:pt>
                <c:pt idx="22">
                  <c:v>-1.00028377111228E-5</c:v>
                </c:pt>
                <c:pt idx="23">
                  <c:v>2.35338995902416E-5</c:v>
                </c:pt>
                <c:pt idx="24">
                  <c:v>-4.68334002216748E-6</c:v>
                </c:pt>
                <c:pt idx="25">
                  <c:v>-6.04817217175693E-6</c:v>
                </c:pt>
                <c:pt idx="26">
                  <c:v>1.15535169723509E-5</c:v>
                </c:pt>
                <c:pt idx="27">
                  <c:v>-1.33285222354251E-7</c:v>
                </c:pt>
                <c:pt idx="28">
                  <c:v>-6.69384588918641E-6</c:v>
                </c:pt>
                <c:pt idx="29">
                  <c:v>-2.40700019107476E-5</c:v>
                </c:pt>
                <c:pt idx="30">
                  <c:v>-1.14306769519934E-6</c:v>
                </c:pt>
                <c:pt idx="31">
                  <c:v>-0.000804808739552708</c:v>
                </c:pt>
                <c:pt idx="32">
                  <c:v>-1.7847259049691E-5</c:v>
                </c:pt>
                <c:pt idx="33">
                  <c:v>-0.000111423876943919</c:v>
                </c:pt>
                <c:pt idx="34">
                  <c:v>6.08341614581886E-5</c:v>
                </c:pt>
                <c:pt idx="35">
                  <c:v>-3.67422712274725E-5</c:v>
                </c:pt>
                <c:pt idx="36">
                  <c:v>-7.47341994197258E-6</c:v>
                </c:pt>
                <c:pt idx="37">
                  <c:v>2.00975958469159E-6</c:v>
                </c:pt>
                <c:pt idx="38">
                  <c:v>7.87148161275226E-6</c:v>
                </c:pt>
                <c:pt idx="39">
                  <c:v>2.08257592925223E-6</c:v>
                </c:pt>
                <c:pt idx="40">
                  <c:v>-7.01800700904732E-6</c:v>
                </c:pt>
                <c:pt idx="41">
                  <c:v>-1.91130433002067E-5</c:v>
                </c:pt>
                <c:pt idx="42">
                  <c:v>2.1909403143078E-6</c:v>
                </c:pt>
                <c:pt idx="43">
                  <c:v>-7.76133933679018E-6</c:v>
                </c:pt>
                <c:pt idx="44">
                  <c:v>-3.88215641139951E-6</c:v>
                </c:pt>
                <c:pt idx="45">
                  <c:v>8.2213365042137E-6</c:v>
                </c:pt>
                <c:pt idx="46">
                  <c:v>5.35927496691793E-7</c:v>
                </c:pt>
                <c:pt idx="47">
                  <c:v>-2.11793067131807E-6</c:v>
                </c:pt>
                <c:pt idx="48">
                  <c:v>-7.62916308786323E-6</c:v>
                </c:pt>
                <c:pt idx="49">
                  <c:v>-6.22563531520116E-6</c:v>
                </c:pt>
                <c:pt idx="50">
                  <c:v>-3.18747766195846E-6</c:v>
                </c:pt>
                <c:pt idx="51">
                  <c:v>-7.45283661636282E-6</c:v>
                </c:pt>
                <c:pt idx="52">
                  <c:v>4.79116567280073E-6</c:v>
                </c:pt>
                <c:pt idx="53">
                  <c:v>-5.78575040099355E-6</c:v>
                </c:pt>
                <c:pt idx="54">
                  <c:v>6.83812721367361E-6</c:v>
                </c:pt>
                <c:pt idx="55">
                  <c:v>6.35953896342216E-7</c:v>
                </c:pt>
                <c:pt idx="56">
                  <c:v>9.3737440685036E-7</c:v>
                </c:pt>
                <c:pt idx="57">
                  <c:v>3.19822525467646E-6</c:v>
                </c:pt>
                <c:pt idx="58">
                  <c:v>-3.1522118963733E-6</c:v>
                </c:pt>
                <c:pt idx="59">
                  <c:v>2.88105691013868E-6</c:v>
                </c:pt>
                <c:pt idx="60">
                  <c:v>-2.64935210146538E-7</c:v>
                </c:pt>
                <c:pt idx="61">
                  <c:v>-1.54202064498066E-6</c:v>
                </c:pt>
                <c:pt idx="62">
                  <c:v>-1.98612409959015E-6</c:v>
                </c:pt>
                <c:pt idx="63">
                  <c:v>-6.3760370254861E-6</c:v>
                </c:pt>
                <c:pt idx="64">
                  <c:v>7.26870487933751E-7</c:v>
                </c:pt>
                <c:pt idx="65">
                  <c:v>-2.25325650963546E-6</c:v>
                </c:pt>
                <c:pt idx="66">
                  <c:v>3.11318226554557E-6</c:v>
                </c:pt>
                <c:pt idx="67">
                  <c:v>6.48120303516261E-6</c:v>
                </c:pt>
                <c:pt idx="68">
                  <c:v>5.66601103816606E-6</c:v>
                </c:pt>
                <c:pt idx="69">
                  <c:v>1.43058684684111E-7</c:v>
                </c:pt>
                <c:pt idx="70">
                  <c:v>-8.55153947201324E-7</c:v>
                </c:pt>
                <c:pt idx="71">
                  <c:v>4.10223759633345E-6</c:v>
                </c:pt>
                <c:pt idx="72">
                  <c:v>-0.000198394538433381</c:v>
                </c:pt>
                <c:pt idx="73">
                  <c:v>-3.61928995963684E-6</c:v>
                </c:pt>
                <c:pt idx="74">
                  <c:v>-4.9566654703148E-7</c:v>
                </c:pt>
                <c:pt idx="75">
                  <c:v>-3.02515861189391E-6</c:v>
                </c:pt>
                <c:pt idx="76">
                  <c:v>-1.54302037672952E-6</c:v>
                </c:pt>
                <c:pt idx="77">
                  <c:v>-7.44588228608476E-6</c:v>
                </c:pt>
                <c:pt idx="78">
                  <c:v>2.65300551001086E-6</c:v>
                </c:pt>
                <c:pt idx="79">
                  <c:v>2.62795073166391E-6</c:v>
                </c:pt>
                <c:pt idx="80">
                  <c:v>5.18764751331112E-6</c:v>
                </c:pt>
                <c:pt idx="81">
                  <c:v>1.38431857594649E-5</c:v>
                </c:pt>
                <c:pt idx="82">
                  <c:v>1.77828255523499E-6</c:v>
                </c:pt>
                <c:pt idx="83">
                  <c:v>1.49405049297896E-6</c:v>
                </c:pt>
                <c:pt idx="84">
                  <c:v>-3.42599656011199E-6</c:v>
                </c:pt>
                <c:pt idx="85">
                  <c:v>-4.22395502562494E-6</c:v>
                </c:pt>
                <c:pt idx="86">
                  <c:v>1.80130054696751E-6</c:v>
                </c:pt>
                <c:pt idx="87">
                  <c:v>-1.50456601277378E-6</c:v>
                </c:pt>
                <c:pt idx="88">
                  <c:v>1.04830043490441E-6</c:v>
                </c:pt>
                <c:pt idx="89">
                  <c:v>-2.84807727321944E-6</c:v>
                </c:pt>
                <c:pt idx="90">
                  <c:v>-4.06802491270835E-6</c:v>
                </c:pt>
                <c:pt idx="91">
                  <c:v>2.11933539038265E-6</c:v>
                </c:pt>
                <c:pt idx="92">
                  <c:v>2.48627560639816E-7</c:v>
                </c:pt>
                <c:pt idx="93">
                  <c:v>-2.608605505376E-6</c:v>
                </c:pt>
                <c:pt idx="94">
                  <c:v>1.05677684769717E-5</c:v>
                </c:pt>
                <c:pt idx="95">
                  <c:v>7.86675916078871E-7</c:v>
                </c:pt>
                <c:pt idx="96">
                  <c:v>1.28409499005291E-6</c:v>
                </c:pt>
                <c:pt idx="97">
                  <c:v>1.37558642986856E-7</c:v>
                </c:pt>
                <c:pt idx="98">
                  <c:v>4.77317939555511E-6</c:v>
                </c:pt>
                <c:pt idx="99">
                  <c:v>9.63401293066461E-7</c:v>
                </c:pt>
                <c:pt idx="100">
                  <c:v>5.65817532133449E-7</c:v>
                </c:pt>
                <c:pt idx="101">
                  <c:v>2.70490060371431E-7</c:v>
                </c:pt>
                <c:pt idx="102">
                  <c:v>1.3887081690172E-6</c:v>
                </c:pt>
                <c:pt idx="103">
                  <c:v>-1.56737842741019E-6</c:v>
                </c:pt>
                <c:pt idx="104">
                  <c:v>-3.2755818415187E-7</c:v>
                </c:pt>
                <c:pt idx="105">
                  <c:v>8.51946993454325E-9</c:v>
                </c:pt>
                <c:pt idx="106">
                  <c:v>4.84100171803923E-7</c:v>
                </c:pt>
                <c:pt idx="107">
                  <c:v>-2.07281210305708E-6</c:v>
                </c:pt>
                <c:pt idx="108">
                  <c:v>1.71042047675523E-7</c:v>
                </c:pt>
                <c:pt idx="109">
                  <c:v>-1.01255124478804E-6</c:v>
                </c:pt>
                <c:pt idx="110">
                  <c:v>-4.05399733905301E-7</c:v>
                </c:pt>
                <c:pt idx="111">
                  <c:v>-3.85264077030065E-7</c:v>
                </c:pt>
                <c:pt idx="112">
                  <c:v>-2.8688848453059E-6</c:v>
                </c:pt>
                <c:pt idx="113">
                  <c:v>-1.91179164549638E-7</c:v>
                </c:pt>
                <c:pt idx="114">
                  <c:v>1.20655819053005E-7</c:v>
                </c:pt>
                <c:pt idx="115">
                  <c:v>-4.58090752828434E-7</c:v>
                </c:pt>
                <c:pt idx="116">
                  <c:v>-5.58327144089859E-7</c:v>
                </c:pt>
                <c:pt idx="117">
                  <c:v>1.18834029822897E-7</c:v>
                </c:pt>
                <c:pt idx="118">
                  <c:v>4.60276969514524E-7</c:v>
                </c:pt>
                <c:pt idx="119">
                  <c:v>-1.37279158414548E-7</c:v>
                </c:pt>
                <c:pt idx="120">
                  <c:v>2.02715765960034E-7</c:v>
                </c:pt>
                <c:pt idx="121">
                  <c:v>1.43189042480077E-7</c:v>
                </c:pt>
                <c:pt idx="122">
                  <c:v>-1.4595242369649E-8</c:v>
                </c:pt>
                <c:pt idx="123">
                  <c:v>1.25287274989956E-7</c:v>
                </c:pt>
                <c:pt idx="124">
                  <c:v>-4.06191069010945E-7</c:v>
                </c:pt>
                <c:pt idx="125">
                  <c:v>-1.47602164202538E-6</c:v>
                </c:pt>
                <c:pt idx="126">
                  <c:v>1.85719572763379E-7</c:v>
                </c:pt>
                <c:pt idx="127">
                  <c:v>-4.18950511835556E-7</c:v>
                </c:pt>
                <c:pt idx="128">
                  <c:v>5.20605218319553E-7</c:v>
                </c:pt>
                <c:pt idx="129">
                  <c:v>-3.58251309792445E-6</c:v>
                </c:pt>
                <c:pt idx="130">
                  <c:v>-2.43838311003573E-7</c:v>
                </c:pt>
                <c:pt idx="131">
                  <c:v>-1.25965932808086E-7</c:v>
                </c:pt>
                <c:pt idx="132">
                  <c:v>6.22411422700792E-7</c:v>
                </c:pt>
                <c:pt idx="133">
                  <c:v>1.14096949075663E-6</c:v>
                </c:pt>
                <c:pt idx="134">
                  <c:v>-2.58167812539333E-6</c:v>
                </c:pt>
                <c:pt idx="135">
                  <c:v>-7.99389091152876E-7</c:v>
                </c:pt>
                <c:pt idx="136">
                  <c:v>9.40384498470627E-7</c:v>
                </c:pt>
                <c:pt idx="137">
                  <c:v>-2.59631605146993E-7</c:v>
                </c:pt>
                <c:pt idx="138">
                  <c:v>0.0555699870290489</c:v>
                </c:pt>
                <c:pt idx="139">
                  <c:v>0.0186098855741263</c:v>
                </c:pt>
                <c:pt idx="140">
                  <c:v>0.00498734614795568</c:v>
                </c:pt>
                <c:pt idx="141">
                  <c:v>0.00498291445579542</c:v>
                </c:pt>
                <c:pt idx="142">
                  <c:v>0.0126786441621889</c:v>
                </c:pt>
                <c:pt idx="143">
                  <c:v>0.00962654986466317</c:v>
                </c:pt>
                <c:pt idx="144">
                  <c:v>0.0172684308429307</c:v>
                </c:pt>
                <c:pt idx="145">
                  <c:v>2.77825175195963E-5</c:v>
                </c:pt>
                <c:pt idx="146">
                  <c:v>0.01778516337646</c:v>
                </c:pt>
                <c:pt idx="147">
                  <c:v>4.02195557797216E-5</c:v>
                </c:pt>
                <c:pt idx="148">
                  <c:v>1.35934408421656E-5</c:v>
                </c:pt>
                <c:pt idx="149">
                  <c:v>1.13021796011012E-5</c:v>
                </c:pt>
                <c:pt idx="150">
                  <c:v>-2.96108317014265E-5</c:v>
                </c:pt>
                <c:pt idx="151">
                  <c:v>-7.04825543915972E-6</c:v>
                </c:pt>
                <c:pt idx="152">
                  <c:v>1.09878566277302E-6</c:v>
                </c:pt>
                <c:pt idx="153">
                  <c:v>3.51003822240929E-5</c:v>
                </c:pt>
                <c:pt idx="154">
                  <c:v>-0.0468179355485068</c:v>
                </c:pt>
                <c:pt idx="155">
                  <c:v>-1.47430268652766E-5</c:v>
                </c:pt>
                <c:pt idx="156">
                  <c:v>-2.22763411535322E-5</c:v>
                </c:pt>
                <c:pt idx="157">
                  <c:v>5.15639312947589E-5</c:v>
                </c:pt>
                <c:pt idx="158">
                  <c:v>2.74686408625555E-5</c:v>
                </c:pt>
                <c:pt idx="159">
                  <c:v>2.82699493010405E-5</c:v>
                </c:pt>
                <c:pt idx="160">
                  <c:v>1.02243986634091E-5</c:v>
                </c:pt>
                <c:pt idx="161">
                  <c:v>-9.04630991288267E-8</c:v>
                </c:pt>
                <c:pt idx="162">
                  <c:v>-1.28947771007025E-5</c:v>
                </c:pt>
                <c:pt idx="163">
                  <c:v>-2.06345604226955E-5</c:v>
                </c:pt>
                <c:pt idx="164">
                  <c:v>-2.36198253543494E-5</c:v>
                </c:pt>
                <c:pt idx="165">
                  <c:v>-0.0749217551344463</c:v>
                </c:pt>
                <c:pt idx="166">
                  <c:v>-2.72944596993179E-5</c:v>
                </c:pt>
                <c:pt idx="167">
                  <c:v>-3.01127311305671E-5</c:v>
                </c:pt>
                <c:pt idx="168">
                  <c:v>-2.0647560317051E-6</c:v>
                </c:pt>
                <c:pt idx="169">
                  <c:v>-0.144771318954454</c:v>
                </c:pt>
                <c:pt idx="170">
                  <c:v>5.04276819156239E-7</c:v>
                </c:pt>
                <c:pt idx="171">
                  <c:v>7.27028413044435E-6</c:v>
                </c:pt>
                <c:pt idx="172">
                  <c:v>-2.14677807308898E-6</c:v>
                </c:pt>
                <c:pt idx="173">
                  <c:v>-2.51669507878065E-6</c:v>
                </c:pt>
                <c:pt idx="174">
                  <c:v>1.16660753050616E-6</c:v>
                </c:pt>
                <c:pt idx="175">
                  <c:v>-6.02654238186323E-7</c:v>
                </c:pt>
                <c:pt idx="176">
                  <c:v>1.34792085451169E-6</c:v>
                </c:pt>
                <c:pt idx="177">
                  <c:v>-3.21032938655318E-6</c:v>
                </c:pt>
                <c:pt idx="178">
                  <c:v>2.01221697245784E-6</c:v>
                </c:pt>
                <c:pt idx="179">
                  <c:v>3.77843048606893E-6</c:v>
                </c:pt>
                <c:pt idx="180">
                  <c:v>2.75445360402579E-6</c:v>
                </c:pt>
                <c:pt idx="181">
                  <c:v>1.99481123424961E-6</c:v>
                </c:pt>
                <c:pt idx="182">
                  <c:v>-4.32527265588526E-6</c:v>
                </c:pt>
                <c:pt idx="183">
                  <c:v>-5.50993159452178E-6</c:v>
                </c:pt>
                <c:pt idx="184">
                  <c:v>-3.56377390505564E-7</c:v>
                </c:pt>
                <c:pt idx="185">
                  <c:v>8.0686126463036E-6</c:v>
                </c:pt>
                <c:pt idx="186">
                  <c:v>-5.8272866855286E-6</c:v>
                </c:pt>
                <c:pt idx="187">
                  <c:v>-3.43119932556871E-6</c:v>
                </c:pt>
                <c:pt idx="188">
                  <c:v>-2.28715382050477E-6</c:v>
                </c:pt>
                <c:pt idx="189">
                  <c:v>-3.92047707821126E-6</c:v>
                </c:pt>
                <c:pt idx="190">
                  <c:v>6.80782016216265E-6</c:v>
                </c:pt>
                <c:pt idx="191">
                  <c:v>-9.45997793754699E-7</c:v>
                </c:pt>
                <c:pt idx="192">
                  <c:v>-3.77723749207945E-7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2898504"/>
        <c:axId val="1339983048"/>
      </c:scatterChart>
      <c:valAx>
        <c:axId val="1302898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9983048"/>
        <c:crosses val="autoZero"/>
        <c:crossBetween val="midCat"/>
      </c:valAx>
      <c:valAx>
        <c:axId val="1339983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28985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newpos!$G$3:$G$195</c:f>
              <c:numCache>
                <c:formatCode>General</c:formatCode>
                <c:ptCount val="193"/>
                <c:pt idx="0">
                  <c:v>7.646657745856281</c:v>
                </c:pt>
                <c:pt idx="1">
                  <c:v>10.78995867613807</c:v>
                </c:pt>
                <c:pt idx="2">
                  <c:v>28.41476915901675</c:v>
                </c:pt>
                <c:pt idx="3">
                  <c:v>-3.391862608465674</c:v>
                </c:pt>
                <c:pt idx="4">
                  <c:v>-24.03185155917303</c:v>
                </c:pt>
                <c:pt idx="5">
                  <c:v>-1.065310290781972</c:v>
                </c:pt>
                <c:pt idx="6">
                  <c:v>19.72317522117446</c:v>
                </c:pt>
                <c:pt idx="7">
                  <c:v>33.3229442908123</c:v>
                </c:pt>
                <c:pt idx="8">
                  <c:v>56.57212469356857</c:v>
                </c:pt>
                <c:pt idx="9">
                  <c:v>66.83839825908281</c:v>
                </c:pt>
                <c:pt idx="10">
                  <c:v>-15.47737759910624</c:v>
                </c:pt>
                <c:pt idx="11">
                  <c:v>-0.240951311865627</c:v>
                </c:pt>
                <c:pt idx="12">
                  <c:v>17.74387371059588</c:v>
                </c:pt>
                <c:pt idx="13">
                  <c:v>46.82567975016776</c:v>
                </c:pt>
                <c:pt idx="14">
                  <c:v>60.83113892583912</c:v>
                </c:pt>
                <c:pt idx="15">
                  <c:v>86.4916275696548</c:v>
                </c:pt>
                <c:pt idx="16">
                  <c:v>35.44741770634049</c:v>
                </c:pt>
                <c:pt idx="17">
                  <c:v>-5.579011385079787</c:v>
                </c:pt>
                <c:pt idx="18">
                  <c:v>9.190034674890028</c:v>
                </c:pt>
                <c:pt idx="19">
                  <c:v>-2.392685398023335</c:v>
                </c:pt>
                <c:pt idx="20">
                  <c:v>28.22428907907219</c:v>
                </c:pt>
                <c:pt idx="21">
                  <c:v>67.65676897245426</c:v>
                </c:pt>
                <c:pt idx="22">
                  <c:v>52.82680652660252</c:v>
                </c:pt>
                <c:pt idx="23">
                  <c:v>35.74249598048167</c:v>
                </c:pt>
                <c:pt idx="24">
                  <c:v>15.50531006955876</c:v>
                </c:pt>
                <c:pt idx="25">
                  <c:v>-11.86280086153149</c:v>
                </c:pt>
                <c:pt idx="26">
                  <c:v>-25.56059111749991</c:v>
                </c:pt>
                <c:pt idx="27">
                  <c:v>74.96021270244094</c:v>
                </c:pt>
                <c:pt idx="28">
                  <c:v>64.57049807345246</c:v>
                </c:pt>
                <c:pt idx="29">
                  <c:v>21.92776250130038</c:v>
                </c:pt>
                <c:pt idx="30">
                  <c:v>25.50905330575646</c:v>
                </c:pt>
                <c:pt idx="31">
                  <c:v>0.620016197052798</c:v>
                </c:pt>
                <c:pt idx="32">
                  <c:v>-34.60348783762679</c:v>
                </c:pt>
                <c:pt idx="33">
                  <c:v>2.226137174143931</c:v>
                </c:pt>
                <c:pt idx="34">
                  <c:v>-5.790196849479245</c:v>
                </c:pt>
                <c:pt idx="35">
                  <c:v>-25.95933768285294</c:v>
                </c:pt>
                <c:pt idx="36">
                  <c:v>-26.27567729341575</c:v>
                </c:pt>
                <c:pt idx="37">
                  <c:v>-44.71276926693524</c:v>
                </c:pt>
                <c:pt idx="38">
                  <c:v>-50.75077976138036</c:v>
                </c:pt>
                <c:pt idx="39">
                  <c:v>-57.46182236792565</c:v>
                </c:pt>
                <c:pt idx="40">
                  <c:v>-58.20857191671654</c:v>
                </c:pt>
                <c:pt idx="41">
                  <c:v>-42.88590519434574</c:v>
                </c:pt>
                <c:pt idx="42">
                  <c:v>-46.13511078182418</c:v>
                </c:pt>
                <c:pt idx="43">
                  <c:v>-59.9743387747495</c:v>
                </c:pt>
                <c:pt idx="44">
                  <c:v>-66.42052338463582</c:v>
                </c:pt>
                <c:pt idx="45">
                  <c:v>-41.7676339285939</c:v>
                </c:pt>
                <c:pt idx="46">
                  <c:v>-74.1963239949363</c:v>
                </c:pt>
                <c:pt idx="47">
                  <c:v>-68.54627003574384</c:v>
                </c:pt>
                <c:pt idx="48">
                  <c:v>-53.51969612042218</c:v>
                </c:pt>
                <c:pt idx="49">
                  <c:v>-43.9355942877808</c:v>
                </c:pt>
                <c:pt idx="50">
                  <c:v>-85.13440861848521</c:v>
                </c:pt>
                <c:pt idx="51">
                  <c:v>-92.96901285289302</c:v>
                </c:pt>
                <c:pt idx="52">
                  <c:v>-101.9648368629164</c:v>
                </c:pt>
                <c:pt idx="53">
                  <c:v>-96.65412508273361</c:v>
                </c:pt>
                <c:pt idx="54">
                  <c:v>-96.71926787238641</c:v>
                </c:pt>
                <c:pt idx="55">
                  <c:v>-88.29022922462682</c:v>
                </c:pt>
                <c:pt idx="56">
                  <c:v>-114.4067106196266</c:v>
                </c:pt>
                <c:pt idx="57">
                  <c:v>-125.9985378963393</c:v>
                </c:pt>
                <c:pt idx="58">
                  <c:v>-116.2228912060109</c:v>
                </c:pt>
                <c:pt idx="59">
                  <c:v>-142.4552364768523</c:v>
                </c:pt>
                <c:pt idx="60">
                  <c:v>-141.5462123023933</c:v>
                </c:pt>
                <c:pt idx="61">
                  <c:v>-108.5404060914714</c:v>
                </c:pt>
                <c:pt idx="62">
                  <c:v>-122.6067708857597</c:v>
                </c:pt>
                <c:pt idx="63">
                  <c:v>-106.998305257162</c:v>
                </c:pt>
                <c:pt idx="64">
                  <c:v>103.5715873837928</c:v>
                </c:pt>
                <c:pt idx="65">
                  <c:v>103.7095626990137</c:v>
                </c:pt>
                <c:pt idx="66">
                  <c:v>22.29677913733218</c:v>
                </c:pt>
                <c:pt idx="67">
                  <c:v>69.23582576576625</c:v>
                </c:pt>
                <c:pt idx="68">
                  <c:v>-69.06984555917944</c:v>
                </c:pt>
                <c:pt idx="69">
                  <c:v>-42.46823002803525</c:v>
                </c:pt>
                <c:pt idx="70">
                  <c:v>137.7899820129643</c:v>
                </c:pt>
                <c:pt idx="71">
                  <c:v>120.4390771267102</c:v>
                </c:pt>
                <c:pt idx="72">
                  <c:v>-4.288936302212212</c:v>
                </c:pt>
                <c:pt idx="73">
                  <c:v>-127.5928997891164</c:v>
                </c:pt>
                <c:pt idx="74">
                  <c:v>201.3332117997</c:v>
                </c:pt>
                <c:pt idx="75">
                  <c:v>-181.6859376779708</c:v>
                </c:pt>
                <c:pt idx="76">
                  <c:v>63.47818478330833</c:v>
                </c:pt>
                <c:pt idx="77">
                  <c:v>93.44030556679365</c:v>
                </c:pt>
                <c:pt idx="78">
                  <c:v>-219.2707856519308</c:v>
                </c:pt>
                <c:pt idx="79">
                  <c:v>239.8054124419643</c:v>
                </c:pt>
                <c:pt idx="80">
                  <c:v>-141.8162694714247</c:v>
                </c:pt>
                <c:pt idx="81">
                  <c:v>-39.94240545733284</c:v>
                </c:pt>
                <c:pt idx="82">
                  <c:v>212.8152639517515</c:v>
                </c:pt>
                <c:pt idx="83">
                  <c:v>-295.2885443159749</c:v>
                </c:pt>
                <c:pt idx="84">
                  <c:v>228.8136290588047</c:v>
                </c:pt>
                <c:pt idx="85">
                  <c:v>-43.4606061533095</c:v>
                </c:pt>
                <c:pt idx="86">
                  <c:v>-163.0688394926397</c:v>
                </c:pt>
                <c:pt idx="87">
                  <c:v>293.0053335127467</c:v>
                </c:pt>
                <c:pt idx="88">
                  <c:v>-355.0435200444221</c:v>
                </c:pt>
                <c:pt idx="89">
                  <c:v>148.8255162726775</c:v>
                </c:pt>
                <c:pt idx="90">
                  <c:v>116.2758602630989</c:v>
                </c:pt>
                <c:pt idx="91">
                  <c:v>-346.6965620359444</c:v>
                </c:pt>
                <c:pt idx="92">
                  <c:v>414.9817674125652</c:v>
                </c:pt>
                <c:pt idx="93">
                  <c:v>-283.7251765251853</c:v>
                </c:pt>
                <c:pt idx="94">
                  <c:v>-21.08716259053845</c:v>
                </c:pt>
                <c:pt idx="95">
                  <c:v>378.256702583636</c:v>
                </c:pt>
                <c:pt idx="96">
                  <c:v>-494.0546199137685</c:v>
                </c:pt>
                <c:pt idx="97">
                  <c:v>423.7157460006863</c:v>
                </c:pt>
                <c:pt idx="98">
                  <c:v>-95.06702494961186</c:v>
                </c:pt>
                <c:pt idx="99">
                  <c:v>-252.376997843838</c:v>
                </c:pt>
                <c:pt idx="100">
                  <c:v>537.8643598761482</c:v>
                </c:pt>
                <c:pt idx="101">
                  <c:v>-586.0306745885598</c:v>
                </c:pt>
                <c:pt idx="102">
                  <c:v>316.5514811204617</c:v>
                </c:pt>
                <c:pt idx="103">
                  <c:v>208.5195652806414</c:v>
                </c:pt>
                <c:pt idx="104">
                  <c:v>-490.4434104830041</c:v>
                </c:pt>
                <c:pt idx="105">
                  <c:v>787.527016852363</c:v>
                </c:pt>
                <c:pt idx="106">
                  <c:v>-565.101770716386</c:v>
                </c:pt>
                <c:pt idx="107">
                  <c:v>68.02202557615399</c:v>
                </c:pt>
                <c:pt idx="108">
                  <c:v>405.9481839107959</c:v>
                </c:pt>
                <c:pt idx="109">
                  <c:v>-829.9628148563454</c:v>
                </c:pt>
                <c:pt idx="110">
                  <c:v>767.955384244843</c:v>
                </c:pt>
                <c:pt idx="111">
                  <c:v>-286.7936818413867</c:v>
                </c:pt>
                <c:pt idx="112">
                  <c:v>-323.4583249062391</c:v>
                </c:pt>
                <c:pt idx="113">
                  <c:v>857.2244376368545</c:v>
                </c:pt>
                <c:pt idx="114">
                  <c:v>-927.1465098988407</c:v>
                </c:pt>
                <c:pt idx="115">
                  <c:v>638.2386057369515</c:v>
                </c:pt>
                <c:pt idx="116">
                  <c:v>115.5356115785992</c:v>
                </c:pt>
                <c:pt idx="117">
                  <c:v>-902.2035092475877</c:v>
                </c:pt>
                <c:pt idx="118">
                  <c:v>1196.620358678289</c:v>
                </c:pt>
                <c:pt idx="119">
                  <c:v>-1006.264605161975</c:v>
                </c:pt>
                <c:pt idx="120">
                  <c:v>265.120832009602</c:v>
                </c:pt>
                <c:pt idx="121">
                  <c:v>730.3959889227523</c:v>
                </c:pt>
                <c:pt idx="122">
                  <c:v>-1241.695655536925</c:v>
                </c:pt>
                <c:pt idx="123">
                  <c:v>1366.523896771715</c:v>
                </c:pt>
                <c:pt idx="124">
                  <c:v>-713.266984930697</c:v>
                </c:pt>
                <c:pt idx="125">
                  <c:v>-359.5122975279511</c:v>
                </c:pt>
                <c:pt idx="126">
                  <c:v>1260.112692998258</c:v>
                </c:pt>
                <c:pt idx="127">
                  <c:v>-1573.373416940489</c:v>
                </c:pt>
                <c:pt idx="128">
                  <c:v>1236.300993425207</c:v>
                </c:pt>
                <c:pt idx="129">
                  <c:v>-100.241480047488</c:v>
                </c:pt>
                <c:pt idx="130">
                  <c:v>-1169.2994209067</c:v>
                </c:pt>
                <c:pt idx="131">
                  <c:v>2049.586031578475</c:v>
                </c:pt>
                <c:pt idx="132">
                  <c:v>-1139.852142192655</c:v>
                </c:pt>
                <c:pt idx="133">
                  <c:v>-548.3996298486539</c:v>
                </c:pt>
                <c:pt idx="134">
                  <c:v>352.939019317668</c:v>
                </c:pt>
                <c:pt idx="135">
                  <c:v>291.6252053957766</c:v>
                </c:pt>
                <c:pt idx="136">
                  <c:v>160.5842592096439</c:v>
                </c:pt>
                <c:pt idx="137">
                  <c:v>-200.2305382003945</c:v>
                </c:pt>
                <c:pt idx="138">
                  <c:v>550.9615647795698</c:v>
                </c:pt>
                <c:pt idx="139">
                  <c:v>1849.946562809968</c:v>
                </c:pt>
                <c:pt idx="140">
                  <c:v>1201.382974562277</c:v>
                </c:pt>
                <c:pt idx="141">
                  <c:v>1866.687596941817</c:v>
                </c:pt>
                <c:pt idx="142">
                  <c:v>1957.776929592261</c:v>
                </c:pt>
                <c:pt idx="143">
                  <c:v>2077.291923057566</c:v>
                </c:pt>
                <c:pt idx="144">
                  <c:v>2132.996822439256</c:v>
                </c:pt>
                <c:pt idx="145">
                  <c:v>4126.139284200626</c:v>
                </c:pt>
                <c:pt idx="146">
                  <c:v>4072.129625730887</c:v>
                </c:pt>
                <c:pt idx="147">
                  <c:v>3545.737654758261</c:v>
                </c:pt>
                <c:pt idx="148">
                  <c:v>-2671.868737794925</c:v>
                </c:pt>
                <c:pt idx="149">
                  <c:v>-4275.530349025941</c:v>
                </c:pt>
                <c:pt idx="150">
                  <c:v>-5286.628977361316</c:v>
                </c:pt>
                <c:pt idx="151">
                  <c:v>-2099.451027721927</c:v>
                </c:pt>
                <c:pt idx="152">
                  <c:v>-6070.16538997805</c:v>
                </c:pt>
                <c:pt idx="153">
                  <c:v>-1911.633388976194</c:v>
                </c:pt>
                <c:pt idx="154">
                  <c:v>-1835.160136064758</c:v>
                </c:pt>
                <c:pt idx="155">
                  <c:v>-5372.212190554092</c:v>
                </c:pt>
                <c:pt idx="156">
                  <c:v>-5713.76880454043</c:v>
                </c:pt>
                <c:pt idx="157">
                  <c:v>2225.928123088796</c:v>
                </c:pt>
                <c:pt idx="158">
                  <c:v>2282.859050500561</c:v>
                </c:pt>
                <c:pt idx="159">
                  <c:v>2641.815217192043</c:v>
                </c:pt>
                <c:pt idx="160">
                  <c:v>2666.638577936055</c:v>
                </c:pt>
                <c:pt idx="161">
                  <c:v>2709.99588689309</c:v>
                </c:pt>
                <c:pt idx="162">
                  <c:v>3253.940711255175</c:v>
                </c:pt>
                <c:pt idx="163">
                  <c:v>3559.810963155094</c:v>
                </c:pt>
                <c:pt idx="164">
                  <c:v>3866.209990072044</c:v>
                </c:pt>
                <c:pt idx="165">
                  <c:v>4379.905629026663</c:v>
                </c:pt>
                <c:pt idx="166">
                  <c:v>5364.516327335771</c:v>
                </c:pt>
                <c:pt idx="167">
                  <c:v>6501.369947408395</c:v>
                </c:pt>
                <c:pt idx="168">
                  <c:v>8287.930514555504</c:v>
                </c:pt>
                <c:pt idx="169">
                  <c:v>8607.029432630957</c:v>
                </c:pt>
                <c:pt idx="170">
                  <c:v>155.5405058710782</c:v>
                </c:pt>
                <c:pt idx="171">
                  <c:v>151.5796888191462</c:v>
                </c:pt>
                <c:pt idx="172">
                  <c:v>145.9629955268796</c:v>
                </c:pt>
                <c:pt idx="173">
                  <c:v>150.777935737161</c:v>
                </c:pt>
                <c:pt idx="174">
                  <c:v>159.6977597872701</c:v>
                </c:pt>
                <c:pt idx="175">
                  <c:v>145.6823771797979</c:v>
                </c:pt>
                <c:pt idx="176">
                  <c:v>160.3895201404748</c:v>
                </c:pt>
                <c:pt idx="177">
                  <c:v>165.089383943219</c:v>
                </c:pt>
                <c:pt idx="178">
                  <c:v>165.1050117428767</c:v>
                </c:pt>
                <c:pt idx="179">
                  <c:v>137.2132702140137</c:v>
                </c:pt>
                <c:pt idx="180">
                  <c:v>133.0158385805932</c:v>
                </c:pt>
                <c:pt idx="181">
                  <c:v>142.4192364149275</c:v>
                </c:pt>
                <c:pt idx="182">
                  <c:v>168.466333772036</c:v>
                </c:pt>
                <c:pt idx="183">
                  <c:v>173.1667295833747</c:v>
                </c:pt>
                <c:pt idx="184">
                  <c:v>173.1923846640314</c:v>
                </c:pt>
                <c:pt idx="185">
                  <c:v>129.1160181093616</c:v>
                </c:pt>
                <c:pt idx="186">
                  <c:v>125.2250284170456</c:v>
                </c:pt>
                <c:pt idx="187">
                  <c:v>134.4455356490289</c:v>
                </c:pt>
                <c:pt idx="188">
                  <c:v>178.2504006013806</c:v>
                </c:pt>
                <c:pt idx="189">
                  <c:v>118.7356353034708</c:v>
                </c:pt>
                <c:pt idx="190">
                  <c:v>125.3087267839576</c:v>
                </c:pt>
                <c:pt idx="191">
                  <c:v>180.8653748786265</c:v>
                </c:pt>
                <c:pt idx="192">
                  <c:v>720.398883579465</c:v>
                </c:pt>
              </c:numCache>
            </c:numRef>
          </c:xVal>
          <c:yVal>
            <c:numRef>
              <c:f>newpos!$J$3:$J$195</c:f>
              <c:numCache>
                <c:formatCode>General</c:formatCode>
                <c:ptCount val="193"/>
                <c:pt idx="0">
                  <c:v>-0.000678921759297957</c:v>
                </c:pt>
                <c:pt idx="1">
                  <c:v>-0.000286055821305808</c:v>
                </c:pt>
                <c:pt idx="2">
                  <c:v>-0.000325989261980908</c:v>
                </c:pt>
                <c:pt idx="3">
                  <c:v>0.000332140135298253</c:v>
                </c:pt>
                <c:pt idx="4">
                  <c:v>0.00116393385722091</c:v>
                </c:pt>
                <c:pt idx="5">
                  <c:v>0.000495098774503155</c:v>
                </c:pt>
                <c:pt idx="6">
                  <c:v>6.93551559365346E-5</c:v>
                </c:pt>
                <c:pt idx="7">
                  <c:v>0.000593356004330303</c:v>
                </c:pt>
                <c:pt idx="8">
                  <c:v>-0.000156566935800129</c:v>
                </c:pt>
                <c:pt idx="9">
                  <c:v>-0.000558072402398579</c:v>
                </c:pt>
                <c:pt idx="10">
                  <c:v>-7.49444163901103E-5</c:v>
                </c:pt>
                <c:pt idx="11">
                  <c:v>-0.000214302082873763</c:v>
                </c:pt>
                <c:pt idx="12">
                  <c:v>-3.62344117021962E-5</c:v>
                </c:pt>
                <c:pt idx="13">
                  <c:v>0.000487470148136992</c:v>
                </c:pt>
                <c:pt idx="14">
                  <c:v>-0.000319733673464384</c:v>
                </c:pt>
                <c:pt idx="15">
                  <c:v>4.21559273178218E-5</c:v>
                </c:pt>
                <c:pt idx="16">
                  <c:v>0.000441688889566194</c:v>
                </c:pt>
                <c:pt idx="17">
                  <c:v>-0.00028730901955587</c:v>
                </c:pt>
                <c:pt idx="18">
                  <c:v>0.000504698061480013</c:v>
                </c:pt>
                <c:pt idx="19">
                  <c:v>0.00109202749009096</c:v>
                </c:pt>
                <c:pt idx="20">
                  <c:v>-0.000514815161466231</c:v>
                </c:pt>
                <c:pt idx="21">
                  <c:v>0.000219124535092874</c:v>
                </c:pt>
                <c:pt idx="22">
                  <c:v>-0.000528417972482487</c:v>
                </c:pt>
                <c:pt idx="23">
                  <c:v>0.00084116031150927</c:v>
                </c:pt>
                <c:pt idx="24">
                  <c:v>-7.2616639204881E-5</c:v>
                </c:pt>
                <c:pt idx="25">
                  <c:v>7.17482620498089E-5</c:v>
                </c:pt>
                <c:pt idx="26">
                  <c:v>-0.000295314723299356</c:v>
                </c:pt>
                <c:pt idx="27">
                  <c:v>-9.99108861776676E-6</c:v>
                </c:pt>
                <c:pt idx="28">
                  <c:v>-0.000432224963091698</c:v>
                </c:pt>
                <c:pt idx="29">
                  <c:v>-0.000527801285304719</c:v>
                </c:pt>
                <c:pt idx="30">
                  <c:v>-2.91585747689282E-5</c:v>
                </c:pt>
                <c:pt idx="31">
                  <c:v>-0.000498994454052326</c:v>
                </c:pt>
                <c:pt idx="32">
                  <c:v>0.000617577411460957</c:v>
                </c:pt>
                <c:pt idx="33">
                  <c:v>-0.000248044834552097</c:v>
                </c:pt>
                <c:pt idx="34">
                  <c:v>-0.000352241770015915</c:v>
                </c:pt>
                <c:pt idx="35">
                  <c:v>0.000953805026028931</c:v>
                </c:pt>
                <c:pt idx="36">
                  <c:v>0.000196369170673449</c:v>
                </c:pt>
                <c:pt idx="37">
                  <c:v>-8.98619165923265E-5</c:v>
                </c:pt>
                <c:pt idx="38">
                  <c:v>-0.000399483829724545</c:v>
                </c:pt>
                <c:pt idx="39">
                  <c:v>-0.000119668608114409</c:v>
                </c:pt>
                <c:pt idx="40">
                  <c:v>0.000408508165698151</c:v>
                </c:pt>
                <c:pt idx="41">
                  <c:v>0.000819680162948089</c:v>
                </c:pt>
                <c:pt idx="42">
                  <c:v>-0.000101079274116955</c:v>
                </c:pt>
                <c:pt idx="43">
                  <c:v>0.000465481194730444</c:v>
                </c:pt>
                <c:pt idx="44">
                  <c:v>0.000257854860706175</c:v>
                </c:pt>
                <c:pt idx="45">
                  <c:v>-0.000343385773511784</c:v>
                </c:pt>
                <c:pt idx="46">
                  <c:v>-3.97638501823394E-5</c:v>
                </c:pt>
                <c:pt idx="47">
                  <c:v>0.000145176247713152</c:v>
                </c:pt>
                <c:pt idx="48">
                  <c:v>0.000408310490115582</c:v>
                </c:pt>
                <c:pt idx="49">
                  <c:v>0.000273526987392358</c:v>
                </c:pt>
                <c:pt idx="50">
                  <c:v>0.000271364025735465</c:v>
                </c:pt>
                <c:pt idx="51">
                  <c:v>0.000692882863177146</c:v>
                </c:pt>
                <c:pt idx="52">
                  <c:v>-0.000488530426210332</c:v>
                </c:pt>
                <c:pt idx="53">
                  <c:v>0.000559216642955107</c:v>
                </c:pt>
                <c:pt idx="54">
                  <c:v>-0.000661378657724754</c:v>
                </c:pt>
                <c:pt idx="55">
                  <c:v>-5.61485152843488E-5</c:v>
                </c:pt>
                <c:pt idx="56">
                  <c:v>-0.000107241922506773</c:v>
                </c:pt>
                <c:pt idx="57">
                  <c:v>-0.000402971705952382</c:v>
                </c:pt>
                <c:pt idx="58">
                  <c:v>0.000366359180290487</c:v>
                </c:pt>
                <c:pt idx="59">
                  <c:v>-0.000410421643437075</c:v>
                </c:pt>
                <c:pt idx="60">
                  <c:v>3.7500575501781E-5</c:v>
                </c:pt>
                <c:pt idx="61">
                  <c:v>0.000167371547007633</c:v>
                </c:pt>
                <c:pt idx="62">
                  <c:v>0.000243512262429135</c:v>
                </c:pt>
                <c:pt idx="63">
                  <c:v>0.000682225155983929</c:v>
                </c:pt>
                <c:pt idx="64">
                  <c:v>7.52831302577306E-5</c:v>
                </c:pt>
                <c:pt idx="65">
                  <c:v>-0.000233684247263</c:v>
                </c:pt>
                <c:pt idx="66">
                  <c:v>6.94139373891289E-5</c:v>
                </c:pt>
                <c:pt idx="67">
                  <c:v>0.000448731444095074</c:v>
                </c:pt>
                <c:pt idx="68">
                  <c:v>-0.000391350507342736</c:v>
                </c:pt>
                <c:pt idx="69">
                  <c:v>-6.07544912867297E-6</c:v>
                </c:pt>
                <c:pt idx="70">
                  <c:v>-0.000117831647003186</c:v>
                </c:pt>
                <c:pt idx="71">
                  <c:v>0.000494069710256895</c:v>
                </c:pt>
                <c:pt idx="72">
                  <c:v>0.000850901538047566</c:v>
                </c:pt>
                <c:pt idx="73">
                  <c:v>0.000461795701127698</c:v>
                </c:pt>
                <c:pt idx="74">
                  <c:v>-9.97941378955147E-5</c:v>
                </c:pt>
                <c:pt idx="75">
                  <c:v>0.000549628779026534</c:v>
                </c:pt>
                <c:pt idx="76">
                  <c:v>-9.79481325984466E-5</c:v>
                </c:pt>
                <c:pt idx="77">
                  <c:v>-0.000695745516026136</c:v>
                </c:pt>
                <c:pt idx="78">
                  <c:v>-0.000581726602518984</c:v>
                </c:pt>
                <c:pt idx="79">
                  <c:v>0.000630196809083827</c:v>
                </c:pt>
                <c:pt idx="80">
                  <c:v>-0.000735692817670497</c:v>
                </c:pt>
                <c:pt idx="81">
                  <c:v>-0.000552930138425722</c:v>
                </c:pt>
                <c:pt idx="82">
                  <c:v>0.000378445671373129</c:v>
                </c:pt>
                <c:pt idx="83">
                  <c:v>-0.000441175995206322</c:v>
                </c:pt>
                <c:pt idx="84">
                  <c:v>-0.000783914706062205</c:v>
                </c:pt>
                <c:pt idx="85">
                  <c:v>0.000183575645777978</c:v>
                </c:pt>
                <c:pt idx="86">
                  <c:v>-0.000293735989771449</c:v>
                </c:pt>
                <c:pt idx="87">
                  <c:v>-0.000440845866364725</c:v>
                </c:pt>
                <c:pt idx="88">
                  <c:v>-0.00037219227647256</c:v>
                </c:pt>
                <c:pt idx="89">
                  <c:v>-0.000423866570571363</c:v>
                </c:pt>
                <c:pt idx="90">
                  <c:v>-0.000473013096296881</c:v>
                </c:pt>
                <c:pt idx="91">
                  <c:v>-0.000734766293646771</c:v>
                </c:pt>
                <c:pt idx="92">
                  <c:v>0.000103175904541786</c:v>
                </c:pt>
                <c:pt idx="93">
                  <c:v>0.000740127057497375</c:v>
                </c:pt>
                <c:pt idx="94">
                  <c:v>-0.000222844252093068</c:v>
                </c:pt>
                <c:pt idx="95">
                  <c:v>0.000297565438017955</c:v>
                </c:pt>
                <c:pt idx="96">
                  <c:v>-0.000634413062243766</c:v>
                </c:pt>
                <c:pt idx="97">
                  <c:v>5.82857630320177E-5</c:v>
                </c:pt>
                <c:pt idx="98">
                  <c:v>-0.000453771964686211</c:v>
                </c:pt>
                <c:pt idx="99">
                  <c:v>-0.000243140326062985</c:v>
                </c:pt>
                <c:pt idx="100">
                  <c:v>0.000304333084727659</c:v>
                </c:pt>
                <c:pt idx="101">
                  <c:v>-0.00015851547254897</c:v>
                </c:pt>
                <c:pt idx="102">
                  <c:v>0.00043959762774648</c:v>
                </c:pt>
                <c:pt idx="103">
                  <c:v>-0.000326829068313827</c:v>
                </c:pt>
                <c:pt idx="104">
                  <c:v>0.000160648752967063</c:v>
                </c:pt>
                <c:pt idx="105">
                  <c:v>6.70931274271425E-6</c:v>
                </c:pt>
                <c:pt idx="106">
                  <c:v>-0.000273565864290504</c:v>
                </c:pt>
                <c:pt idx="107">
                  <c:v>-0.00014099687788871</c:v>
                </c:pt>
                <c:pt idx="108">
                  <c:v>6.94342086262623E-5</c:v>
                </c:pt>
                <c:pt idx="109">
                  <c:v>0.000840379881310582</c:v>
                </c:pt>
                <c:pt idx="110">
                  <c:v>-0.000311328908424002</c:v>
                </c:pt>
                <c:pt idx="111">
                  <c:v>0.000110491303132676</c:v>
                </c:pt>
                <c:pt idx="112">
                  <c:v>0.000927964686411542</c:v>
                </c:pt>
                <c:pt idx="113">
                  <c:v>-0.000163883451818947</c:v>
                </c:pt>
                <c:pt idx="114">
                  <c:v>-0.00011186562153398</c:v>
                </c:pt>
                <c:pt idx="115">
                  <c:v>-0.00029237120338621</c:v>
                </c:pt>
                <c:pt idx="116">
                  <c:v>-6.45066680533546E-5</c:v>
                </c:pt>
                <c:pt idx="117">
                  <c:v>-0.00010721247872425</c:v>
                </c:pt>
                <c:pt idx="118">
                  <c:v>0.000550776792351826</c:v>
                </c:pt>
                <c:pt idx="119">
                  <c:v>0.000138139158138983</c:v>
                </c:pt>
                <c:pt idx="120">
                  <c:v>5.37441725327881E-5</c:v>
                </c:pt>
                <c:pt idx="121">
                  <c:v>0.000104584702285138</c:v>
                </c:pt>
                <c:pt idx="122">
                  <c:v>1.81228490419016E-5</c:v>
                </c:pt>
                <c:pt idx="123">
                  <c:v>0.000171208055235183</c:v>
                </c:pt>
                <c:pt idx="124">
                  <c:v>0.000289722679099213</c:v>
                </c:pt>
                <c:pt idx="125">
                  <c:v>0.000530647931725525</c:v>
                </c:pt>
                <c:pt idx="126">
                  <c:v>0.000234027590977348</c:v>
                </c:pt>
                <c:pt idx="127">
                  <c:v>0.000659165598335676</c:v>
                </c:pt>
                <c:pt idx="128">
                  <c:v>0.00064362474859081</c:v>
                </c:pt>
                <c:pt idx="129">
                  <c:v>0.000359116415225458</c:v>
                </c:pt>
                <c:pt idx="130">
                  <c:v>0.000285119995851346</c:v>
                </c:pt>
                <c:pt idx="131">
                  <c:v>-0.000258178016338206</c:v>
                </c:pt>
                <c:pt idx="132">
                  <c:v>-0.000709456993490676</c:v>
                </c:pt>
                <c:pt idx="133">
                  <c:v>-0.000625707246399543</c:v>
                </c:pt>
                <c:pt idx="134">
                  <c:v>-0.000911174945770199</c:v>
                </c:pt>
                <c:pt idx="135">
                  <c:v>-0.000233122007898601</c:v>
                </c:pt>
                <c:pt idx="136">
                  <c:v>0.000151010948059138</c:v>
                </c:pt>
                <c:pt idx="137">
                  <c:v>5.19861760324147E-5</c:v>
                </c:pt>
                <c:pt idx="138">
                  <c:v>30.6169270083052</c:v>
                </c:pt>
                <c:pt idx="139">
                  <c:v>34.4272938521417</c:v>
                </c:pt>
                <c:pt idx="140">
                  <c:v>5.991712750402712</c:v>
                </c:pt>
                <c:pt idx="141">
                  <c:v>9.301544611255394</c:v>
                </c:pt>
                <c:pt idx="142">
                  <c:v>24.82195703924299</c:v>
                </c:pt>
                <c:pt idx="143">
                  <c:v>19.9971542807757</c:v>
                </c:pt>
                <c:pt idx="144">
                  <c:v>36.83350811648324</c:v>
                </c:pt>
                <c:pt idx="145">
                  <c:v>0.114634536951598</c:v>
                </c:pt>
                <c:pt idx="146">
                  <c:v>72.42349068374687</c:v>
                </c:pt>
                <c:pt idx="147">
                  <c:v>0.142607993385809</c:v>
                </c:pt>
                <c:pt idx="148">
                  <c:v>-0.036319889625247</c:v>
                </c:pt>
                <c:pt idx="149">
                  <c:v>-0.0483228118946499</c:v>
                </c:pt>
                <c:pt idx="150">
                  <c:v>0.15654148091653</c:v>
                </c:pt>
                <c:pt idx="151">
                  <c:v>0.0147974671253905</c:v>
                </c:pt>
                <c:pt idx="152">
                  <c:v>-0.0066698107011689</c:v>
                </c:pt>
                <c:pt idx="153">
                  <c:v>-0.0670990626254024</c:v>
                </c:pt>
                <c:pt idx="154">
                  <c:v>85.91840897146881</c:v>
                </c:pt>
                <c:pt idx="155">
                  <c:v>0.0792026686513054</c:v>
                </c:pt>
                <c:pt idx="156">
                  <c:v>0.127281863162352</c:v>
                </c:pt>
                <c:pt idx="157">
                  <c:v>0.114777604806022</c:v>
                </c:pt>
                <c:pt idx="158">
                  <c:v>0.0627070353980343</c:v>
                </c:pt>
                <c:pt idx="159">
                  <c:v>0.0746839822527363</c:v>
                </c:pt>
                <c:pt idx="160">
                  <c:v>0.0272647759120446</c:v>
                </c:pt>
                <c:pt idx="161">
                  <c:v>-0.000245154626554722</c:v>
                </c:pt>
                <c:pt idx="162">
                  <c:v>-0.0419588401705369</c:v>
                </c:pt>
                <c:pt idx="163">
                  <c:v>-0.0734551344125975</c:v>
                </c:pt>
                <c:pt idx="164">
                  <c:v>-0.0913192047487428</c:v>
                </c:pt>
                <c:pt idx="165">
                  <c:v>-328.1502170499189</c:v>
                </c:pt>
                <c:pt idx="166">
                  <c:v>-0.146421574702799</c:v>
                </c:pt>
                <c:pt idx="167">
                  <c:v>-0.195774005206658</c:v>
                </c:pt>
                <c:pt idx="168">
                  <c:v>-0.0171125545202813</c:v>
                </c:pt>
                <c:pt idx="169">
                  <c:v>-1246.051003241793</c:v>
                </c:pt>
                <c:pt idx="170">
                  <c:v>7.84354715506197E-5</c:v>
                </c:pt>
                <c:pt idx="171">
                  <c:v>0.00110202740611953</c:v>
                </c:pt>
                <c:pt idx="172">
                  <c:v>-0.000313350158279491</c:v>
                </c:pt>
                <c:pt idx="173">
                  <c:v>-0.000379462088858418</c:v>
                </c:pt>
                <c:pt idx="174">
                  <c:v>0.000186304609172794</c:v>
                </c:pt>
                <c:pt idx="175">
                  <c:v>-8.77961020364637E-5</c:v>
                </c:pt>
                <c:pt idx="176">
                  <c:v>0.000216192379042468</c:v>
                </c:pt>
                <c:pt idx="177">
                  <c:v>-0.000529991300680876</c:v>
                </c:pt>
                <c:pt idx="178">
                  <c:v>0.000332227106866867</c:v>
                </c:pt>
                <c:pt idx="179">
                  <c:v>0.000518450803269843</c:v>
                </c:pt>
                <c:pt idx="180">
                  <c:v>0.000366385955970827</c:v>
                </c:pt>
                <c:pt idx="181">
                  <c:v>0.000284099492773748</c:v>
                </c:pt>
                <c:pt idx="182">
                  <c:v>-0.000728662826901427</c:v>
                </c:pt>
                <c:pt idx="183">
                  <c:v>-0.000954136834451446</c:v>
                </c:pt>
                <c:pt idx="184">
                  <c:v>-6.17218501020034E-5</c:v>
                </c:pt>
                <c:pt idx="185">
                  <c:v>0.00104178713655756</c:v>
                </c:pt>
                <c:pt idx="186">
                  <c:v>-0.00072972214078959</c:v>
                </c:pt>
                <c:pt idx="187">
                  <c:v>-0.000461309431244672</c:v>
                </c:pt>
                <c:pt idx="188">
                  <c:v>-0.000407686084741954</c:v>
                </c:pt>
                <c:pt idx="189">
                  <c:v>-0.000465500336574109</c:v>
                </c:pt>
                <c:pt idx="190">
                  <c:v>0.000853079276694757</c:v>
                </c:pt>
                <c:pt idx="191">
                  <c:v>-0.000171098245601797</c:v>
                </c:pt>
                <c:pt idx="192">
                  <c:v>-0.000272111767230854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8743448"/>
        <c:axId val="-2129167704"/>
      </c:scatterChart>
      <c:valAx>
        <c:axId val="-2128743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9167704"/>
        <c:crosses val="autoZero"/>
        <c:crossBetween val="midCat"/>
      </c:valAx>
      <c:valAx>
        <c:axId val="-2129167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87434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Relationship Id="rId3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127000</xdr:colOff>
      <xdr:row>4</xdr:row>
      <xdr:rowOff>50800</xdr:rowOff>
    </xdr:from>
    <xdr:to>
      <xdr:col>43</xdr:col>
      <xdr:colOff>279400</xdr:colOff>
      <xdr:row>55</xdr:row>
      <xdr:rowOff>139700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177800</xdr:colOff>
      <xdr:row>199</xdr:row>
      <xdr:rowOff>114300</xdr:rowOff>
    </xdr:from>
    <xdr:to>
      <xdr:col>12</xdr:col>
      <xdr:colOff>647700</xdr:colOff>
      <xdr:row>240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558800</xdr:colOff>
      <xdr:row>199</xdr:row>
      <xdr:rowOff>50800</xdr:rowOff>
    </xdr:from>
    <xdr:to>
      <xdr:col>9</xdr:col>
      <xdr:colOff>673100</xdr:colOff>
      <xdr:row>244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17</xdr:row>
      <xdr:rowOff>101600</xdr:rowOff>
    </xdr:from>
    <xdr:to>
      <xdr:col>19</xdr:col>
      <xdr:colOff>781050</xdr:colOff>
      <xdr:row>34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806450</xdr:colOff>
      <xdr:row>198</xdr:row>
      <xdr:rowOff>38100</xdr:rowOff>
    </xdr:from>
    <xdr:to>
      <xdr:col>17</xdr:col>
      <xdr:colOff>863600</xdr:colOff>
      <xdr:row>244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4"/>
  <sheetViews>
    <sheetView topLeftCell="A145" workbookViewId="0">
      <pane xSplit="1" topLeftCell="M1" activePane="topRight" state="frozen"/>
      <selection activeCell="A118" sqref="A118"/>
      <selection pane="topRight" activeCell="U3" sqref="U3"/>
    </sheetView>
  </sheetViews>
  <sheetFormatPr baseColWidth="10" defaultColWidth="8.140625" defaultRowHeight="12" x14ac:dyDescent="0"/>
  <cols>
    <col min="2" max="2" width="8.140625" customWidth="1"/>
    <col min="3" max="3" width="10.28515625" customWidth="1"/>
    <col min="4" max="4" width="10.5703125" style="1" customWidth="1"/>
    <col min="5" max="6" width="8.140625" customWidth="1"/>
    <col min="7" max="7" width="10.5703125" style="2" customWidth="1"/>
    <col min="8" max="8" width="10.42578125" customWidth="1"/>
    <col min="9" max="9" width="8.85546875" style="1" customWidth="1"/>
    <col min="10" max="10" width="6" style="1" customWidth="1"/>
    <col min="11" max="11" width="8.28515625" style="1" customWidth="1"/>
    <col min="12" max="12" width="9" style="2" customWidth="1"/>
    <col min="13" max="13" width="10.42578125" style="2" customWidth="1"/>
    <col min="14" max="15" width="11.28515625" style="3" customWidth="1"/>
    <col min="16" max="17" width="12.7109375" style="2" customWidth="1"/>
    <col min="18" max="19" width="12.7109375" style="4" customWidth="1"/>
    <col min="20" max="20" width="15.140625" style="4" customWidth="1"/>
    <col min="21" max="24" width="8.42578125" style="5" customWidth="1"/>
    <col min="25" max="25" width="9.28515625" style="5" customWidth="1"/>
    <col min="26" max="26" width="8.5703125" style="5" customWidth="1"/>
    <col min="27" max="27" width="6.85546875" style="5" customWidth="1"/>
    <col min="28" max="28" width="8.42578125" style="5" customWidth="1"/>
    <col min="29" max="29" width="12.7109375" customWidth="1"/>
    <col min="30" max="30" width="13.85546875" customWidth="1"/>
    <col min="32" max="34" width="13.140625" style="1" customWidth="1"/>
    <col min="36" max="36" width="6.140625" customWidth="1"/>
    <col min="37" max="37" width="6.42578125" customWidth="1"/>
    <col min="38" max="38" width="6.140625" customWidth="1"/>
  </cols>
  <sheetData>
    <row r="1" spans="1:30">
      <c r="A1" s="6" t="s">
        <v>72</v>
      </c>
      <c r="B1" s="7">
        <v>627790.23</v>
      </c>
      <c r="C1" s="7">
        <v>7453070.9500000002</v>
      </c>
      <c r="D1" s="8">
        <v>5000</v>
      </c>
      <c r="L1" s="33" t="s">
        <v>73</v>
      </c>
      <c r="M1" s="33"/>
      <c r="N1" s="33"/>
      <c r="O1" s="33"/>
      <c r="P1" s="33"/>
      <c r="R1" s="34" t="s">
        <v>74</v>
      </c>
      <c r="S1" s="34"/>
      <c r="T1" s="34"/>
      <c r="U1" s="74" t="s">
        <v>257</v>
      </c>
      <c r="V1" s="35"/>
      <c r="W1" s="35"/>
      <c r="X1" s="35"/>
      <c r="Y1" s="74" t="s">
        <v>256</v>
      </c>
      <c r="Z1" s="35"/>
      <c r="AA1" s="35"/>
      <c r="AB1" s="35"/>
    </row>
    <row r="2" spans="1:30">
      <c r="A2" s="9" t="s">
        <v>75</v>
      </c>
      <c r="B2" s="10" t="s">
        <v>76</v>
      </c>
      <c r="C2" s="10" t="s">
        <v>77</v>
      </c>
      <c r="D2" s="11" t="s">
        <v>78</v>
      </c>
      <c r="E2" s="12" t="s">
        <v>79</v>
      </c>
      <c r="G2" s="13" t="s">
        <v>80</v>
      </c>
      <c r="H2" s="10" t="s">
        <v>81</v>
      </c>
      <c r="I2" s="14" t="s">
        <v>82</v>
      </c>
      <c r="J2" s="14" t="s">
        <v>83</v>
      </c>
      <c r="K2" s="14" t="s">
        <v>84</v>
      </c>
      <c r="L2" s="15" t="s">
        <v>85</v>
      </c>
      <c r="M2" s="15" t="s">
        <v>86</v>
      </c>
      <c r="N2" s="16" t="s">
        <v>87</v>
      </c>
      <c r="O2" s="16" t="s">
        <v>88</v>
      </c>
      <c r="P2" s="15" t="s">
        <v>89</v>
      </c>
      <c r="Q2" s="15" t="s">
        <v>90</v>
      </c>
      <c r="R2" s="17" t="s">
        <v>76</v>
      </c>
      <c r="S2" s="17" t="s">
        <v>77</v>
      </c>
      <c r="T2" s="17" t="s">
        <v>78</v>
      </c>
      <c r="U2" s="5" t="s">
        <v>91</v>
      </c>
      <c r="V2" s="5" t="s">
        <v>92</v>
      </c>
      <c r="W2" s="5" t="s">
        <v>90</v>
      </c>
      <c r="X2" s="5" t="s">
        <v>93</v>
      </c>
      <c r="Y2" s="5" t="s">
        <v>91</v>
      </c>
      <c r="Z2" s="5" t="s">
        <v>92</v>
      </c>
      <c r="AA2" s="5" t="s">
        <v>90</v>
      </c>
      <c r="AB2" s="5" t="s">
        <v>93</v>
      </c>
      <c r="AC2" s="18" t="s">
        <v>94</v>
      </c>
    </row>
    <row r="3" spans="1:30">
      <c r="A3" s="10" t="s">
        <v>95</v>
      </c>
      <c r="B3" s="1">
        <v>-0.42000000004190952</v>
      </c>
      <c r="C3" s="1">
        <v>8.6699999999254942</v>
      </c>
      <c r="D3" s="1">
        <v>30.31</v>
      </c>
      <c r="E3" s="2">
        <f>SQRT(B3^2+C3^2)</f>
        <v>8.6801670490114002</v>
      </c>
      <c r="G3" s="2">
        <f t="shared" ref="G3:G34" si="0">B3+B$1</f>
        <v>627789.80999999994</v>
      </c>
      <c r="H3" s="2">
        <f t="shared" ref="H3:H34" si="1">C3+C$1</f>
        <v>7453079.6200000001</v>
      </c>
      <c r="I3" s="19">
        <v>5030.3100000000004</v>
      </c>
      <c r="J3" s="1">
        <v>0</v>
      </c>
      <c r="K3" s="1">
        <f>I3+J3</f>
        <v>5030.3100000000004</v>
      </c>
      <c r="L3" s="2">
        <f>G3-189.27</f>
        <v>627600.53999999992</v>
      </c>
      <c r="M3" s="2">
        <f>H3-367.92</f>
        <v>7452711.7000000002</v>
      </c>
      <c r="N3" s="3">
        <f>-1*Sheet2!D3</f>
        <v>-67.754693288699997</v>
      </c>
      <c r="O3" s="3">
        <f>-1*Sheet2!E3</f>
        <v>-23.0291419379</v>
      </c>
      <c r="P3" s="2">
        <f>K3+42.245</f>
        <v>5072.5550000000003</v>
      </c>
      <c r="Q3" s="2">
        <f>$AD$4/SQRT(1-$AD$7*(SIN(RADIANS($O3)))^2)</f>
        <v>6381406.6715463707</v>
      </c>
      <c r="R3" s="20">
        <f>($Q3+$P3)*COS(RADIANS($O3))*COS(RADIANS($N3))</f>
        <v>2225067.3784940536</v>
      </c>
      <c r="S3" s="20">
        <f>($Q3+$P3)*COS(RADIANS($O3))*SIN(RADIANS($N3))</f>
        <v>-5440060.6141568888</v>
      </c>
      <c r="T3" s="20">
        <f>((1-$AD$7)*$Q3+$P3)*SIN(RADIANS($O3))</f>
        <v>-2481674.1352832718</v>
      </c>
      <c r="U3" s="5">
        <f>-SIN($N$196)*(R3-$R$195)+COS($N$196)*(S3-$S$195)</f>
        <v>-33.894125963572264</v>
      </c>
      <c r="V3" s="5">
        <f>-SIN($O$196)*COS($N$196)*(R3-$R$195)-SIN($N$196)*SIN($O$196)*(S3-$S$195)+COS($O$196)*(T3-$T$195)</f>
        <v>-712.75164837926559</v>
      </c>
      <c r="W3" s="5">
        <f>COS($N$196)*COS($O$196)*(R3-$R$195)+COS($O$196)*SIN($N$196)*(S3-$S$195)+SIN($O$196)*(T3-$T$195)</f>
        <v>-2.3300894962291636</v>
      </c>
      <c r="X3" s="5">
        <f>SQRT((L3-$L$195)^2+(M3-$M$195)^2)</f>
        <v>712.84537576808293</v>
      </c>
      <c r="Y3" s="5">
        <f>-SIN($N$201)*(R3-$R$200)+COS($N$201)*(S3-$S$200)</f>
        <v>5.6062811655177551</v>
      </c>
      <c r="Z3" s="5">
        <f>-SIN($O$201)*COS($N$201)*(R3-$R$200)-SIN($N$201)*SIN($O$201)*(S3-$S$200)+COS($O$201)*(T3-$T$200)</f>
        <v>7.647336667615579</v>
      </c>
      <c r="AA3" s="5">
        <f>COS($N$201)*COS($O$201)*(R3-$R$200)+COS($O$201)*SIN($N$201)*(S3-$S$200)+SIN($O$201)*(T3-$T$200)</f>
        <v>-2.3308528582322472</v>
      </c>
      <c r="AB3" s="5">
        <f>SQRT((L3-$L$200)^2+(M3-$M$200)^2)</f>
        <v>712.84537576808293</v>
      </c>
      <c r="AC3" s="21" t="s">
        <v>96</v>
      </c>
    </row>
    <row r="4" spans="1:30">
      <c r="A4" s="10" t="s">
        <v>97</v>
      </c>
      <c r="B4" s="1">
        <v>16.03000000002794</v>
      </c>
      <c r="C4" s="1">
        <v>11.669999999925494</v>
      </c>
      <c r="D4" s="1">
        <v>30.312000000000001</v>
      </c>
      <c r="E4" s="2">
        <f t="shared" ref="E4:E67" si="2">SQRT(B4^2+C4^2)</f>
        <v>19.828005446820836</v>
      </c>
      <c r="G4" s="2">
        <f t="shared" si="0"/>
        <v>627806.26</v>
      </c>
      <c r="H4" s="2">
        <f t="shared" si="1"/>
        <v>7453082.6200000001</v>
      </c>
      <c r="I4" s="19">
        <v>5030.3119999999999</v>
      </c>
      <c r="J4" s="1">
        <v>0</v>
      </c>
      <c r="K4" s="1">
        <f t="shared" ref="K4:K67" si="3">I4+J4</f>
        <v>5030.3119999999999</v>
      </c>
      <c r="L4" s="2">
        <f t="shared" ref="L4:L67" si="4">G4-189.27</f>
        <v>627616.99</v>
      </c>
      <c r="M4" s="2">
        <f t="shared" ref="M4:M67" si="5">H4-367.92</f>
        <v>7452714.7000000002</v>
      </c>
      <c r="N4" s="3">
        <f>-1*Sheet2!D4</f>
        <v>-67.754533024500006</v>
      </c>
      <c r="O4" s="3">
        <f>-1*Sheet2!E4</f>
        <v>-23.029113580600001</v>
      </c>
      <c r="P4" s="2">
        <f t="shared" ref="P4:P67" si="6">K4+42.244</f>
        <v>5072.5559999999996</v>
      </c>
      <c r="Q4" s="2">
        <f>$AD$4/SQRT(1-$AD$7*SIN(RADIANS($O4))^2)</f>
        <v>6381406.6639265576</v>
      </c>
      <c r="R4" s="20">
        <f t="shared" ref="R4:R67" si="7">($Q4+$P4)*COS(RADIANS($O4))*COS(RADIANS($N4))</f>
        <v>2225083.0608954914</v>
      </c>
      <c r="S4" s="20">
        <f t="shared" ref="S4:S67" si="8">($Q4+$P4)*COS(RADIANS($O4))*SIN(RADIANS($N4))</f>
        <v>-5440055.5291637573</v>
      </c>
      <c r="T4" s="20">
        <f>((1-$AD$7)*$Q4+$P4)*SIN(RADIANS($O4))</f>
        <v>-2481671.2432231</v>
      </c>
      <c r="U4" s="5">
        <f t="shared" ref="U4:U67" si="9">-SIN($N$196)*(R4-$R$195)+COS($N$196)*(S4-$S$195)</f>
        <v>-17.453908868072716</v>
      </c>
      <c r="V4" s="5">
        <f t="shared" ref="V4:V67" si="10">-SIN($O$196)*COS($N$196)*(R4-$R$195)-SIN($N$196)*SIN($O$196)*(S4-$S$195)+COS($O$196)*(T4-$T$195)</f>
        <v>-709.6086972371229</v>
      </c>
      <c r="W4" s="5">
        <f t="shared" ref="W4:W67" si="11">COS($N$196)*COS($O$196)*(R4-$R$195)+COS($O$196)*SIN($N$196)*(S4-$S$195)+SIN($O$196)*(T4-$T$195)</f>
        <v>-2.3286714203224221</v>
      </c>
      <c r="X4" s="5">
        <f t="shared" ref="X4:X67" si="12">SQRT((L4-$L$195)^2+(M4-$M$195)^2)</f>
        <v>709.11534093822502</v>
      </c>
      <c r="Y4" s="5">
        <f t="shared" ref="Y4:Y67" si="13">-SIN($N$201)*(R4-$R$200)+COS($N$201)*(S4-$S$200)</f>
        <v>22.04650652947651</v>
      </c>
      <c r="Z4" s="5">
        <f t="shared" ref="Z4:Z67" si="14">-SIN($O$201)*COS($N$201)*(R4-$R$200)-SIN($N$201)*SIN($O$201)*(S4-$S$200)+COS($O$201)*(T4-$T$200)</f>
        <v>10.790244731959374</v>
      </c>
      <c r="AA4" s="5">
        <f t="shared" ref="AA4:AA67" si="15">COS($N$201)*COS($O$201)*(R4-$R$200)+COS($O$201)*SIN($N$201)*(S4-$S$200)+SIN($O$201)*(T4-$T$200)</f>
        <v>-2.3298930037533321</v>
      </c>
      <c r="AB4" s="5">
        <f t="shared" ref="AB4:AB67" si="16">SQRT((L4-$L$200)^2+(M4-$M$200)^2)</f>
        <v>709.11534093822502</v>
      </c>
      <c r="AC4" s="22" t="s">
        <v>98</v>
      </c>
      <c r="AD4" s="23">
        <v>6378137</v>
      </c>
    </row>
    <row r="5" spans="1:30">
      <c r="A5" s="10" t="s">
        <v>99</v>
      </c>
      <c r="B5" s="1">
        <v>11.07999999995809</v>
      </c>
      <c r="C5" s="1">
        <v>29.320000000298023</v>
      </c>
      <c r="D5" s="1">
        <v>30.315000000000001</v>
      </c>
      <c r="E5" s="2">
        <f t="shared" si="2"/>
        <v>31.343720264457239</v>
      </c>
      <c r="G5" s="2">
        <f t="shared" si="0"/>
        <v>627801.30999999994</v>
      </c>
      <c r="H5" s="2">
        <f t="shared" si="1"/>
        <v>7453100.2700000005</v>
      </c>
      <c r="I5" s="19">
        <v>5030.3149999999996</v>
      </c>
      <c r="J5" s="1">
        <v>0</v>
      </c>
      <c r="K5" s="1">
        <f t="shared" si="3"/>
        <v>5030.3149999999996</v>
      </c>
      <c r="L5" s="2">
        <f t="shared" si="4"/>
        <v>627612.03999999992</v>
      </c>
      <c r="M5" s="2">
        <f t="shared" si="5"/>
        <v>7452732.3500000006</v>
      </c>
      <c r="N5" s="3">
        <f>-1*Sheet2!D5</f>
        <v>-67.754582789500006</v>
      </c>
      <c r="O5" s="3">
        <f>-1*Sheet2!E5</f>
        <v>-23.028954558900001</v>
      </c>
      <c r="P5" s="2">
        <f t="shared" si="6"/>
        <v>5072.5589999999993</v>
      </c>
      <c r="Q5" s="2">
        <f>$AD$4/SQRT(1-$AD$7*SIN(RADIANS($O5))^2)</f>
        <v>6381406.6211964097</v>
      </c>
      <c r="R5" s="20">
        <f t="shared" si="7"/>
        <v>2225080.9471026985</v>
      </c>
      <c r="S5" s="20">
        <f t="shared" si="8"/>
        <v>-5440063.8459634259</v>
      </c>
      <c r="T5" s="20">
        <f>((1-$AD$7)*$Q5+$P5)*SIN(RADIANS($O5))</f>
        <v>-2481655.0241342345</v>
      </c>
      <c r="U5" s="5">
        <f t="shared" si="9"/>
        <v>-22.558929200990192</v>
      </c>
      <c r="V5" s="5">
        <f t="shared" si="10"/>
        <v>-691.98386068670038</v>
      </c>
      <c r="W5" s="5">
        <f t="shared" si="11"/>
        <v>-2.3237423844292948</v>
      </c>
      <c r="X5" s="5">
        <f t="shared" si="12"/>
        <v>691.6609228179841</v>
      </c>
      <c r="Y5" s="5">
        <f t="shared" si="13"/>
        <v>16.941532547385293</v>
      </c>
      <c r="Z5" s="5">
        <f t="shared" si="14"/>
        <v>28.415095148278734</v>
      </c>
      <c r="AA5" s="5">
        <f t="shared" si="15"/>
        <v>-2.3269318306448294</v>
      </c>
      <c r="AB5" s="5">
        <f t="shared" si="16"/>
        <v>691.6609228179841</v>
      </c>
      <c r="AC5" s="22" t="s">
        <v>100</v>
      </c>
      <c r="AD5" s="24">
        <v>298.25722356300003</v>
      </c>
    </row>
    <row r="6" spans="1:30">
      <c r="A6" s="10" t="s">
        <v>101</v>
      </c>
      <c r="B6" s="1">
        <v>27.930000000051223</v>
      </c>
      <c r="C6" s="1">
        <v>-2.599999999627471</v>
      </c>
      <c r="D6" s="1">
        <v>30.308</v>
      </c>
      <c r="E6" s="2">
        <f t="shared" si="2"/>
        <v>28.050755783060893</v>
      </c>
      <c r="G6" s="2">
        <f t="shared" si="0"/>
        <v>627818.16</v>
      </c>
      <c r="H6" s="2">
        <f t="shared" si="1"/>
        <v>7453068.3500000006</v>
      </c>
      <c r="I6" s="19">
        <v>5030.308</v>
      </c>
      <c r="J6" s="1">
        <v>0</v>
      </c>
      <c r="K6" s="1">
        <f t="shared" si="3"/>
        <v>5030.308</v>
      </c>
      <c r="L6" s="2">
        <f t="shared" si="4"/>
        <v>627628.89</v>
      </c>
      <c r="M6" s="2">
        <f t="shared" si="5"/>
        <v>7452700.4300000006</v>
      </c>
      <c r="N6" s="3">
        <f>-1*Sheet2!D6</f>
        <v>-67.754415724300003</v>
      </c>
      <c r="O6" s="3">
        <f>-1*Sheet2!E6</f>
        <v>-23.029241542699999</v>
      </c>
      <c r="P6" s="2">
        <f t="shared" si="6"/>
        <v>5072.5519999999997</v>
      </c>
      <c r="Q6" s="2">
        <f>$AD$4/SQRT(1-$AD$7*SIN(RADIANS($O6))^2)</f>
        <v>6381406.6983109601</v>
      </c>
      <c r="R6" s="20">
        <f t="shared" si="7"/>
        <v>2225092.0963781965</v>
      </c>
      <c r="S6" s="20">
        <f t="shared" si="8"/>
        <v>-5440045.8351808554</v>
      </c>
      <c r="T6" s="20">
        <f>((1-$AD$7)*$Q6+$P6)*SIN(RADIANS($O6))</f>
        <v>-2481684.2938183118</v>
      </c>
      <c r="U6" s="5">
        <f t="shared" si="9"/>
        <v>-5.4210131457619042</v>
      </c>
      <c r="V6" s="5">
        <f t="shared" si="10"/>
        <v>-723.791104543713</v>
      </c>
      <c r="W6" s="5">
        <f t="shared" si="11"/>
        <v>-2.3342505179585942</v>
      </c>
      <c r="X6" s="5">
        <f t="shared" si="12"/>
        <v>723.0894904735427</v>
      </c>
      <c r="Y6" s="5">
        <f t="shared" si="13"/>
        <v>34.079364943909425</v>
      </c>
      <c r="Z6" s="5">
        <f t="shared" si="14"/>
        <v>-3.3921947486009727</v>
      </c>
      <c r="AA6" s="5">
        <f t="shared" si="15"/>
        <v>-2.3339376063694237</v>
      </c>
      <c r="AB6" s="5">
        <f t="shared" si="16"/>
        <v>723.0894904735427</v>
      </c>
      <c r="AC6" s="25" t="s">
        <v>102</v>
      </c>
      <c r="AD6" s="26">
        <f>1/AD5</f>
        <v>3.3528106647474805E-3</v>
      </c>
    </row>
    <row r="7" spans="1:30">
      <c r="A7" s="10" t="s">
        <v>103</v>
      </c>
      <c r="B7" s="1">
        <v>58.39000000001397</v>
      </c>
      <c r="C7" s="1">
        <v>-23.480000000447035</v>
      </c>
      <c r="D7" s="1">
        <v>30.308</v>
      </c>
      <c r="E7" s="2">
        <f t="shared" si="2"/>
        <v>62.934112371770397</v>
      </c>
      <c r="G7" s="2">
        <f t="shared" si="0"/>
        <v>627848.62</v>
      </c>
      <c r="H7" s="2">
        <f t="shared" si="1"/>
        <v>7453047.4699999997</v>
      </c>
      <c r="I7" s="19">
        <v>5030.308</v>
      </c>
      <c r="J7" s="1">
        <v>0</v>
      </c>
      <c r="K7" s="1">
        <f t="shared" si="3"/>
        <v>5030.308</v>
      </c>
      <c r="L7" s="2">
        <f t="shared" si="4"/>
        <v>627659.35</v>
      </c>
      <c r="M7" s="2">
        <f t="shared" si="5"/>
        <v>7452679.5499999998</v>
      </c>
      <c r="N7" s="3">
        <f>-1*Sheet2!D7</f>
        <v>-67.754116773099994</v>
      </c>
      <c r="O7" s="3">
        <f>-1*Sheet2!E7</f>
        <v>-23.029427775399999</v>
      </c>
      <c r="P7" s="2">
        <f t="shared" si="6"/>
        <v>5072.5519999999997</v>
      </c>
      <c r="Q7" s="2">
        <f>$AD$4/SQRT(1-$AD$7*SIN(RADIANS($O7))^2)</f>
        <v>6381406.7483533863</v>
      </c>
      <c r="R7" s="20">
        <f t="shared" si="7"/>
        <v>2225117.423844784</v>
      </c>
      <c r="S7" s="20">
        <f t="shared" si="8"/>
        <v>-5440026.7516020807</v>
      </c>
      <c r="T7" s="20">
        <f>((1-$AD$7)*$Q7+$P7)*SIN(RADIANS($O7))</f>
        <v>-2481703.2895695069</v>
      </c>
      <c r="U7" s="5">
        <f t="shared" si="9"/>
        <v>25.245938986502765</v>
      </c>
      <c r="V7" s="5">
        <f t="shared" si="10"/>
        <v>-744.4318445269214</v>
      </c>
      <c r="W7" s="5">
        <f t="shared" si="11"/>
        <v>-2.3366842559728411</v>
      </c>
      <c r="X7" s="5">
        <f t="shared" si="12"/>
        <v>744.11693446291656</v>
      </c>
      <c r="Y7" s="5">
        <f t="shared" si="13"/>
        <v>64.746262814040037</v>
      </c>
      <c r="Z7" s="5">
        <f t="shared" si="14"/>
        <v>-24.033015493030248</v>
      </c>
      <c r="AA7" s="5">
        <f t="shared" si="15"/>
        <v>-2.334219429124861</v>
      </c>
      <c r="AB7" s="5">
        <f t="shared" si="16"/>
        <v>744.11693446291656</v>
      </c>
      <c r="AC7" s="25" t="s">
        <v>104</v>
      </c>
      <c r="AD7" s="26">
        <f>2*AD6-AD6*AD6</f>
        <v>6.6943799901413165E-3</v>
      </c>
    </row>
    <row r="8" spans="1:30">
      <c r="A8" s="10" t="s">
        <v>105</v>
      </c>
      <c r="B8" s="1">
        <v>54.290000000037253</v>
      </c>
      <c r="C8" s="1">
        <v>-0.5</v>
      </c>
      <c r="D8" s="1">
        <v>30.309000000000001</v>
      </c>
      <c r="E8" s="2">
        <f t="shared" si="2"/>
        <v>54.292302401022233</v>
      </c>
      <c r="G8" s="2">
        <f t="shared" si="0"/>
        <v>627844.52</v>
      </c>
      <c r="H8" s="2">
        <f t="shared" si="1"/>
        <v>7453070.4500000002</v>
      </c>
      <c r="I8" s="19">
        <v>5030.3090000000002</v>
      </c>
      <c r="J8" s="1">
        <v>0</v>
      </c>
      <c r="K8" s="1">
        <f t="shared" si="3"/>
        <v>5030.3090000000002</v>
      </c>
      <c r="L8" s="2">
        <f t="shared" si="4"/>
        <v>627655.25</v>
      </c>
      <c r="M8" s="2">
        <f t="shared" si="5"/>
        <v>7452702.5300000003</v>
      </c>
      <c r="N8" s="3">
        <f>-1*Sheet2!D8</f>
        <v>-67.754158687200004</v>
      </c>
      <c r="O8" s="3">
        <f>-1*Sheet2!E8</f>
        <v>-23.0292205519</v>
      </c>
      <c r="P8" s="2">
        <f t="shared" si="6"/>
        <v>5072.5529999999999</v>
      </c>
      <c r="Q8" s="2">
        <f>$AD$4/SQRT(1-$AD$7*SIN(RADIANS($O8))^2)</f>
        <v>6381406.6926705595</v>
      </c>
      <c r="R8" s="20">
        <f t="shared" si="7"/>
        <v>2225116.8460851642</v>
      </c>
      <c r="S8" s="20">
        <f t="shared" si="8"/>
        <v>-5440036.6962707425</v>
      </c>
      <c r="T8" s="20">
        <f>((1-$AD$7)*$Q8+$P8)*SIN(RADIANS($O8))</f>
        <v>-2481682.1531445137</v>
      </c>
      <c r="U8" s="5">
        <f t="shared" si="9"/>
        <v>20.946348240026182</v>
      </c>
      <c r="V8" s="5">
        <f t="shared" si="10"/>
        <v>-721.46464599438082</v>
      </c>
      <c r="W8" s="5">
        <f t="shared" si="11"/>
        <v>-2.3330178287422996</v>
      </c>
      <c r="X8" s="5">
        <f t="shared" si="12"/>
        <v>721.04880322612655</v>
      </c>
      <c r="Y8" s="5">
        <f t="shared" si="13"/>
        <v>60.446732450943607</v>
      </c>
      <c r="Z8" s="5">
        <f t="shared" si="14"/>
        <v>-1.0658053895564754</v>
      </c>
      <c r="AA8" s="5">
        <f t="shared" si="15"/>
        <v>-2.3331319052635129</v>
      </c>
      <c r="AB8" s="5">
        <f t="shared" si="16"/>
        <v>721.04880322612655</v>
      </c>
    </row>
    <row r="9" spans="1:30">
      <c r="A9" s="10" t="s">
        <v>106</v>
      </c>
      <c r="B9" s="1">
        <v>49.459999999962747</v>
      </c>
      <c r="C9" s="1">
        <v>20.309999999590218</v>
      </c>
      <c r="D9" s="1">
        <v>30.31</v>
      </c>
      <c r="E9" s="2">
        <f t="shared" si="2"/>
        <v>53.467632264573581</v>
      </c>
      <c r="G9" s="2">
        <f t="shared" si="0"/>
        <v>627839.68999999994</v>
      </c>
      <c r="H9" s="2">
        <f t="shared" si="1"/>
        <v>7453091.2599999998</v>
      </c>
      <c r="I9" s="19">
        <v>5030.3100000000004</v>
      </c>
      <c r="J9" s="1">
        <v>0</v>
      </c>
      <c r="K9" s="1">
        <f t="shared" si="3"/>
        <v>5030.3100000000004</v>
      </c>
      <c r="L9" s="2">
        <f t="shared" si="4"/>
        <v>627650.41999999993</v>
      </c>
      <c r="M9" s="2">
        <f t="shared" si="5"/>
        <v>7452723.3399999999</v>
      </c>
      <c r="N9" s="3">
        <f>-1*Sheet2!D9</f>
        <v>-67.754207544099998</v>
      </c>
      <c r="O9" s="3">
        <f>-1*Sheet2!E9</f>
        <v>-23.029032982299999</v>
      </c>
      <c r="P9" s="2">
        <f t="shared" si="6"/>
        <v>5072.5540000000001</v>
      </c>
      <c r="Q9" s="2">
        <f>$AD$4/SQRT(1-$AD$7*SIN(RADIANS($O9))^2)</f>
        <v>6381406.64226925</v>
      </c>
      <c r="R9" s="20">
        <f t="shared" si="7"/>
        <v>2225115.2864813814</v>
      </c>
      <c r="S9" s="20">
        <f t="shared" si="8"/>
        <v>-5440046.12177982</v>
      </c>
      <c r="T9" s="20">
        <f>((1-$AD$7)*$Q9+$P9)*SIN(RADIANS($O9))</f>
        <v>-2481663.0213915925</v>
      </c>
      <c r="U9" s="5">
        <f t="shared" si="9"/>
        <v>15.934535114871011</v>
      </c>
      <c r="V9" s="5">
        <f t="shared" si="10"/>
        <v>-700.67574815930152</v>
      </c>
      <c r="W9" s="5">
        <f t="shared" si="11"/>
        <v>-2.3296755201297685</v>
      </c>
      <c r="X9" s="5">
        <f t="shared" si="12"/>
        <v>700.15791704043897</v>
      </c>
      <c r="Y9" s="5">
        <f t="shared" si="13"/>
        <v>55.434973982339393</v>
      </c>
      <c r="Z9" s="5">
        <f t="shared" si="14"/>
        <v>19.723105866018525</v>
      </c>
      <c r="AA9" s="5">
        <f t="shared" si="15"/>
        <v>-2.3321169799867478</v>
      </c>
      <c r="AB9" s="5">
        <f t="shared" si="16"/>
        <v>700.15791704043897</v>
      </c>
    </row>
    <row r="10" spans="1:30">
      <c r="A10" s="10" t="s">
        <v>107</v>
      </c>
      <c r="B10" s="1">
        <v>43.130000000004657</v>
      </c>
      <c r="C10" s="1">
        <v>33.950000000186265</v>
      </c>
      <c r="D10" s="1">
        <v>29.908999999999999</v>
      </c>
      <c r="E10" s="2">
        <f t="shared" si="2"/>
        <v>54.888973391866685</v>
      </c>
      <c r="G10" s="2">
        <f t="shared" si="0"/>
        <v>627833.36</v>
      </c>
      <c r="H10" s="2">
        <f t="shared" si="1"/>
        <v>7453104.9000000004</v>
      </c>
      <c r="I10" s="19">
        <v>5029.9089999999997</v>
      </c>
      <c r="J10" s="1">
        <v>0</v>
      </c>
      <c r="K10" s="1">
        <f t="shared" si="3"/>
        <v>5029.9089999999997</v>
      </c>
      <c r="L10" s="2">
        <f t="shared" si="4"/>
        <v>627644.09</v>
      </c>
      <c r="M10" s="2">
        <f t="shared" si="5"/>
        <v>7452736.9800000004</v>
      </c>
      <c r="N10" s="3">
        <f>-1*Sheet2!D10</f>
        <v>-67.754270442099994</v>
      </c>
      <c r="O10" s="3">
        <f>-1*Sheet2!E10</f>
        <v>-23.0289102821</v>
      </c>
      <c r="P10" s="2">
        <f t="shared" si="6"/>
        <v>5072.1529999999993</v>
      </c>
      <c r="Q10" s="2">
        <f>$AD$4/SQRT(1-$AD$7*SIN(RADIANS($O10))^2)</f>
        <v>6381406.6092989901</v>
      </c>
      <c r="R10" s="20">
        <f t="shared" si="7"/>
        <v>2225111.1888413108</v>
      </c>
      <c r="S10" s="20">
        <f t="shared" si="8"/>
        <v>-5440053.1468798183</v>
      </c>
      <c r="T10" s="20">
        <f>((1-$AD$7)*$Q10+$P10)*SIN(RADIANS($O10))</f>
        <v>-2481650.3490582332</v>
      </c>
      <c r="U10" s="5">
        <f t="shared" si="9"/>
        <v>9.4823358360496997</v>
      </c>
      <c r="V10" s="5">
        <f t="shared" si="10"/>
        <v>-687.07647464359786</v>
      </c>
      <c r="W10" s="5">
        <f t="shared" si="11"/>
        <v>-2.7291767270603486</v>
      </c>
      <c r="X10" s="5">
        <f t="shared" si="12"/>
        <v>686.45662429142646</v>
      </c>
      <c r="Y10" s="5">
        <f t="shared" si="13"/>
        <v>48.982807973442668</v>
      </c>
      <c r="Z10" s="5">
        <f t="shared" si="14"/>
        <v>33.322350934807972</v>
      </c>
      <c r="AA10" s="5">
        <f t="shared" si="15"/>
        <v>-2.7331210392222101</v>
      </c>
      <c r="AB10" s="5">
        <f t="shared" si="16"/>
        <v>686.45662429142646</v>
      </c>
    </row>
    <row r="11" spans="1:30">
      <c r="A11" s="10" t="s">
        <v>108</v>
      </c>
      <c r="B11" s="1">
        <v>24.03000000002794</v>
      </c>
      <c r="C11" s="1">
        <v>57.339999999850988</v>
      </c>
      <c r="D11" s="1">
        <v>29.913</v>
      </c>
      <c r="E11" s="2">
        <f t="shared" si="2"/>
        <v>62.17166959302488</v>
      </c>
      <c r="G11" s="2">
        <f t="shared" si="0"/>
        <v>627814.26</v>
      </c>
      <c r="H11" s="2">
        <f t="shared" si="1"/>
        <v>7453128.29</v>
      </c>
      <c r="I11" s="19">
        <v>5029.9129999999996</v>
      </c>
      <c r="J11" s="1">
        <v>0</v>
      </c>
      <c r="K11" s="1">
        <f t="shared" si="3"/>
        <v>5029.9129999999996</v>
      </c>
      <c r="L11" s="2">
        <f t="shared" si="4"/>
        <v>627624.99</v>
      </c>
      <c r="M11" s="2">
        <f t="shared" si="5"/>
        <v>7452760.3700000001</v>
      </c>
      <c r="N11" s="3">
        <f>-1*Sheet2!D11</f>
        <v>-67.754458753799994</v>
      </c>
      <c r="O11" s="3">
        <f>-1*Sheet2!E11</f>
        <v>-23.028700508</v>
      </c>
      <c r="P11" s="2">
        <f t="shared" si="6"/>
        <v>5072.1569999999992</v>
      </c>
      <c r="Q11" s="2">
        <f>$AD$4/SQRT(1-$AD$7*SIN(RADIANS($O11))^2)</f>
        <v>6381406.5529317828</v>
      </c>
      <c r="R11" s="20">
        <f t="shared" si="7"/>
        <v>2225096.7538559665</v>
      </c>
      <c r="S11" s="20">
        <f t="shared" si="8"/>
        <v>-5440068.8816932561</v>
      </c>
      <c r="T11" s="20">
        <f>((1-$AD$7)*$Q11+$P11)*SIN(RADIANS($O11))</f>
        <v>-2481628.953565767</v>
      </c>
      <c r="U11" s="5">
        <f t="shared" si="9"/>
        <v>-9.8351003339499954</v>
      </c>
      <c r="V11" s="5">
        <f t="shared" si="10"/>
        <v>-663.82659568461463</v>
      </c>
      <c r="W11" s="5">
        <f t="shared" si="11"/>
        <v>-2.7227042628240383</v>
      </c>
      <c r="X11" s="5">
        <f t="shared" si="12"/>
        <v>663.23732665919715</v>
      </c>
      <c r="Y11" s="5">
        <f t="shared" si="13"/>
        <v>29.665432947435303</v>
      </c>
      <c r="Z11" s="5">
        <f t="shared" si="14"/>
        <v>56.572281260504369</v>
      </c>
      <c r="AA11" s="5">
        <f t="shared" si="15"/>
        <v>-2.7291666711476417</v>
      </c>
      <c r="AB11" s="5">
        <f t="shared" si="16"/>
        <v>663.23732665919715</v>
      </c>
    </row>
    <row r="12" spans="1:30">
      <c r="A12" s="10" t="s">
        <v>109</v>
      </c>
      <c r="B12" s="1">
        <v>13.069999999948777</v>
      </c>
      <c r="C12" s="1">
        <v>67.690000000409782</v>
      </c>
      <c r="D12" s="1">
        <v>30.196999999999999</v>
      </c>
      <c r="E12" s="2">
        <f t="shared" si="2"/>
        <v>68.940271250221642</v>
      </c>
      <c r="G12" s="2">
        <f t="shared" si="0"/>
        <v>627803.29999999993</v>
      </c>
      <c r="H12" s="2">
        <f t="shared" si="1"/>
        <v>7453138.6400000006</v>
      </c>
      <c r="I12" s="19">
        <v>5030.1970000000001</v>
      </c>
      <c r="J12" s="1">
        <v>0</v>
      </c>
      <c r="K12" s="1">
        <f t="shared" si="3"/>
        <v>5030.1970000000001</v>
      </c>
      <c r="L12" s="2">
        <f t="shared" si="4"/>
        <v>627614.02999999991</v>
      </c>
      <c r="M12" s="2">
        <f t="shared" si="5"/>
        <v>7452770.7200000007</v>
      </c>
      <c r="N12" s="3">
        <f>-1*Sheet2!D12</f>
        <v>-67.754566556</v>
      </c>
      <c r="O12" s="3">
        <f>-1*Sheet2!E12</f>
        <v>-23.028607876199999</v>
      </c>
      <c r="P12" s="2">
        <f t="shared" si="6"/>
        <v>5072.4409999999998</v>
      </c>
      <c r="Q12" s="2">
        <f>$AD$4/SQRT(1-$AD$7*SIN(RADIANS($O12))^2)</f>
        <v>6381406.5280413451</v>
      </c>
      <c r="R12" s="20">
        <f t="shared" si="7"/>
        <v>2225088.1377342492</v>
      </c>
      <c r="S12" s="20">
        <f t="shared" si="8"/>
        <v>-5440077.0274272403</v>
      </c>
      <c r="T12" s="20">
        <f>((1-$AD$7)*$Q12+$P12)*SIN(RADIANS($O12))</f>
        <v>-2481619.6161661665</v>
      </c>
      <c r="U12" s="5">
        <f t="shared" si="9"/>
        <v>-20.893715191205459</v>
      </c>
      <c r="V12" s="5">
        <f t="shared" si="10"/>
        <v>-653.55998195460234</v>
      </c>
      <c r="W12" s="5">
        <f t="shared" si="11"/>
        <v>-2.4376659397927085</v>
      </c>
      <c r="X12" s="5">
        <f t="shared" si="12"/>
        <v>653.24169223443778</v>
      </c>
      <c r="Y12" s="5">
        <f t="shared" si="13"/>
        <v>18.606846835208994</v>
      </c>
      <c r="Z12" s="5">
        <f t="shared" si="14"/>
        <v>66.838956331485207</v>
      </c>
      <c r="AA12" s="5">
        <f t="shared" si="15"/>
        <v>-2.4452246464963707</v>
      </c>
      <c r="AB12" s="5">
        <f t="shared" si="16"/>
        <v>653.24169223443778</v>
      </c>
    </row>
    <row r="13" spans="1:30">
      <c r="A13" s="10" t="s">
        <v>110</v>
      </c>
      <c r="B13" s="1">
        <v>71.03000000002794</v>
      </c>
      <c r="C13" s="1">
        <v>-15.040000000037253</v>
      </c>
      <c r="D13" s="1">
        <v>30.158999999999999</v>
      </c>
      <c r="E13" s="2">
        <f t="shared" si="2"/>
        <v>72.604837993105463</v>
      </c>
      <c r="G13" s="2">
        <f t="shared" si="0"/>
        <v>627861.26</v>
      </c>
      <c r="H13" s="2">
        <f t="shared" si="1"/>
        <v>7453055.9100000001</v>
      </c>
      <c r="I13" s="19">
        <v>5030.1589999999997</v>
      </c>
      <c r="J13" s="1">
        <v>0</v>
      </c>
      <c r="K13" s="1">
        <f t="shared" si="3"/>
        <v>5030.1589999999997</v>
      </c>
      <c r="L13" s="2">
        <f t="shared" si="4"/>
        <v>627671.99</v>
      </c>
      <c r="M13" s="2">
        <f t="shared" si="5"/>
        <v>7452687.9900000002</v>
      </c>
      <c r="N13" s="3">
        <f>-1*Sheet2!D13</f>
        <v>-67.753994137099994</v>
      </c>
      <c r="O13" s="3">
        <f>-1*Sheet2!E13</f>
        <v>-23.029350580199999</v>
      </c>
      <c r="P13" s="2">
        <f t="shared" si="6"/>
        <v>5072.4029999999993</v>
      </c>
      <c r="Q13" s="2">
        <f>$AD$4/SQRT(1-$AD$7*SIN(RADIANS($O13))^2)</f>
        <v>6381406.7276102938</v>
      </c>
      <c r="R13" s="20">
        <f t="shared" si="7"/>
        <v>2225130.2829085072</v>
      </c>
      <c r="S13" s="20">
        <f t="shared" si="8"/>
        <v>-5440024.9599398663</v>
      </c>
      <c r="T13" s="20">
        <f>((1-$AD$7)*$Q13+$P13)*SIN(RADIANS($O13))</f>
        <v>-2481695.3573665</v>
      </c>
      <c r="U13" s="5">
        <f t="shared" si="9"/>
        <v>37.826178182052686</v>
      </c>
      <c r="V13" s="5">
        <f t="shared" si="10"/>
        <v>-735.87608176517324</v>
      </c>
      <c r="W13" s="5">
        <f t="shared" si="11"/>
        <v>-2.4847491613559214</v>
      </c>
      <c r="X13" s="5">
        <f t="shared" si="12"/>
        <v>736.11278836458303</v>
      </c>
      <c r="Y13" s="5">
        <f t="shared" si="13"/>
        <v>77.326523579167372</v>
      </c>
      <c r="Z13" s="5">
        <f t="shared" si="14"/>
        <v>-15.477302654689851</v>
      </c>
      <c r="AA13" s="5">
        <f t="shared" si="15"/>
        <v>-2.4833327351341312</v>
      </c>
      <c r="AB13" s="5">
        <f t="shared" si="16"/>
        <v>736.11278836458303</v>
      </c>
    </row>
    <row r="14" spans="1:30">
      <c r="A14" s="10" t="s">
        <v>111</v>
      </c>
      <c r="B14" s="1">
        <v>70.07999999995809</v>
      </c>
      <c r="C14" s="1">
        <v>0.19000000040978193</v>
      </c>
      <c r="D14" s="1">
        <v>29.908999999999999</v>
      </c>
      <c r="E14" s="2">
        <f t="shared" si="2"/>
        <v>70.080257562271285</v>
      </c>
      <c r="G14" s="2">
        <f t="shared" si="0"/>
        <v>627860.30999999994</v>
      </c>
      <c r="H14" s="2">
        <f t="shared" si="1"/>
        <v>7453071.1400000006</v>
      </c>
      <c r="I14" s="19">
        <v>5029.9089999999997</v>
      </c>
      <c r="J14" s="1">
        <v>0</v>
      </c>
      <c r="K14" s="1">
        <f t="shared" si="3"/>
        <v>5029.9089999999997</v>
      </c>
      <c r="L14" s="2">
        <f t="shared" si="4"/>
        <v>627671.03999999992</v>
      </c>
      <c r="M14" s="2">
        <f t="shared" si="5"/>
        <v>7452703.2200000007</v>
      </c>
      <c r="N14" s="3">
        <f>-1*Sheet2!D14</f>
        <v>-67.754004671399997</v>
      </c>
      <c r="O14" s="3">
        <f>-1*Sheet2!E14</f>
        <v>-23.029213107</v>
      </c>
      <c r="P14" s="2">
        <f t="shared" si="6"/>
        <v>5072.1529999999993</v>
      </c>
      <c r="Q14" s="2">
        <f>$AD$4/SQRT(1-$AD$7*SIN(RADIANS($O14))^2)</f>
        <v>6381406.6906700553</v>
      </c>
      <c r="R14" s="20">
        <f t="shared" si="7"/>
        <v>2225131.4521861984</v>
      </c>
      <c r="S14" s="20">
        <f t="shared" si="8"/>
        <v>-5440030.6729996083</v>
      </c>
      <c r="T14" s="20">
        <f>((1-$AD$7)*$Q14+$P14)*SIN(RADIANS($O14))</f>
        <v>-2481681.2372832657</v>
      </c>
      <c r="U14" s="5">
        <f t="shared" si="9"/>
        <v>36.745586228240583</v>
      </c>
      <c r="V14" s="5">
        <f t="shared" si="10"/>
        <v>-720.63949070077308</v>
      </c>
      <c r="W14" s="5">
        <f t="shared" si="11"/>
        <v>-2.7329954975443798</v>
      </c>
      <c r="X14" s="5">
        <f t="shared" si="12"/>
        <v>720.85613340890416</v>
      </c>
      <c r="Y14" s="5">
        <f t="shared" si="13"/>
        <v>76.24597013368799</v>
      </c>
      <c r="Z14" s="5">
        <f t="shared" si="14"/>
        <v>-0.24073700978275336</v>
      </c>
      <c r="AA14" s="5">
        <f t="shared" si="15"/>
        <v>-2.7333008885609824</v>
      </c>
      <c r="AB14" s="5">
        <f t="shared" si="16"/>
        <v>720.85613340890416</v>
      </c>
    </row>
    <row r="15" spans="1:30">
      <c r="A15" s="10" t="s">
        <v>112</v>
      </c>
      <c r="B15" s="1">
        <v>34.489999999990687</v>
      </c>
      <c r="C15" s="1">
        <v>18.459999999962747</v>
      </c>
      <c r="D15" s="1">
        <v>30.314</v>
      </c>
      <c r="E15" s="2">
        <f t="shared" si="2"/>
        <v>39.119454239521062</v>
      </c>
      <c r="G15" s="2">
        <f t="shared" si="0"/>
        <v>627824.72</v>
      </c>
      <c r="H15" s="2">
        <f t="shared" si="1"/>
        <v>7453089.4100000001</v>
      </c>
      <c r="I15" s="19">
        <v>5030.3140000000003</v>
      </c>
      <c r="J15" s="1">
        <v>0</v>
      </c>
      <c r="K15" s="1">
        <f t="shared" si="3"/>
        <v>5030.3140000000003</v>
      </c>
      <c r="L15" s="2">
        <f t="shared" si="4"/>
        <v>627635.44999999995</v>
      </c>
      <c r="M15" s="2">
        <f t="shared" si="5"/>
        <v>7452721.4900000002</v>
      </c>
      <c r="N15" s="3">
        <f>-1*Sheet2!D15</f>
        <v>-67.754353462200001</v>
      </c>
      <c r="O15" s="3">
        <f>-1*Sheet2!E15</f>
        <v>-23.0290508402</v>
      </c>
      <c r="P15" s="2">
        <f t="shared" si="6"/>
        <v>5072.558</v>
      </c>
      <c r="Q15" s="2">
        <f>$AD$4/SQRT(1-$AD$7*SIN(RADIANS($O15))^2)</f>
        <v>6381406.6470677834</v>
      </c>
      <c r="R15" s="20">
        <f t="shared" si="7"/>
        <v>2225101.1402994571</v>
      </c>
      <c r="S15" s="20">
        <f t="shared" si="8"/>
        <v>-5440051.0753390035</v>
      </c>
      <c r="T15" s="20">
        <f>((1-$AD$7)*$Q15+$P15)*SIN(RADIANS($O15))</f>
        <v>-2481664.8444675882</v>
      </c>
      <c r="U15" s="5">
        <f t="shared" si="9"/>
        <v>0.96595371105861716</v>
      </c>
      <c r="V15" s="5">
        <f t="shared" si="10"/>
        <v>-702.65498387403397</v>
      </c>
      <c r="W15" s="5">
        <f t="shared" si="11"/>
        <v>-2.3258744077359097</v>
      </c>
      <c r="X15" s="5">
        <f t="shared" si="12"/>
        <v>701.9548432726175</v>
      </c>
      <c r="Y15" s="5">
        <f t="shared" si="13"/>
        <v>40.466387400699915</v>
      </c>
      <c r="Z15" s="5">
        <f t="shared" si="14"/>
        <v>17.743909945007587</v>
      </c>
      <c r="AA15" s="5">
        <f t="shared" si="15"/>
        <v>-2.3279987639810384</v>
      </c>
      <c r="AB15" s="5">
        <f t="shared" si="16"/>
        <v>701.9548432726175</v>
      </c>
    </row>
    <row r="16" spans="1:30">
      <c r="A16" s="10" t="s">
        <v>113</v>
      </c>
      <c r="B16" s="1">
        <v>50.17000000004191</v>
      </c>
      <c r="C16" s="1">
        <v>47.379999999888241</v>
      </c>
      <c r="D16" s="1">
        <v>29.911000000000001</v>
      </c>
      <c r="E16" s="2">
        <f t="shared" si="2"/>
        <v>69.006472884749115</v>
      </c>
      <c r="G16" s="2">
        <f t="shared" si="0"/>
        <v>627840.4</v>
      </c>
      <c r="H16" s="2">
        <f t="shared" si="1"/>
        <v>7453118.3300000001</v>
      </c>
      <c r="I16" s="19">
        <v>5029.9110000000001</v>
      </c>
      <c r="J16" s="1">
        <v>0</v>
      </c>
      <c r="K16" s="1">
        <f t="shared" si="3"/>
        <v>5029.9110000000001</v>
      </c>
      <c r="L16" s="2">
        <f t="shared" si="4"/>
        <v>627651.13</v>
      </c>
      <c r="M16" s="2">
        <f t="shared" si="5"/>
        <v>7452750.4100000001</v>
      </c>
      <c r="N16" s="3">
        <f>-1*Sheet2!D16</f>
        <v>-67.754202863200007</v>
      </c>
      <c r="O16" s="3">
        <f>-1*Sheet2!E16</f>
        <v>-23.028788451299999</v>
      </c>
      <c r="P16" s="2">
        <f t="shared" si="6"/>
        <v>5072.1549999999997</v>
      </c>
      <c r="Q16" s="2">
        <f>$AD$4/SQRT(1-$AD$7*SIN(RADIANS($O16))^2)</f>
        <v>6381406.5765624791</v>
      </c>
      <c r="R16" s="20">
        <f t="shared" si="7"/>
        <v>2225119.6056966586</v>
      </c>
      <c r="S16" s="20">
        <f t="shared" si="8"/>
        <v>-5440055.4131990243</v>
      </c>
      <c r="T16" s="20">
        <f>((1-$AD$7)*$Q16+$P16)*SIN(RADIANS($O16))</f>
        <v>-2481637.9230454885</v>
      </c>
      <c r="U16" s="5">
        <f t="shared" si="9"/>
        <v>16.414740127349702</v>
      </c>
      <c r="V16" s="5">
        <f t="shared" si="10"/>
        <v>-673.57361537678423</v>
      </c>
      <c r="W16" s="5">
        <f t="shared" si="11"/>
        <v>-2.7257441733031555</v>
      </c>
      <c r="X16" s="5">
        <f t="shared" si="12"/>
        <v>673.10165496304569</v>
      </c>
      <c r="Y16" s="5">
        <f t="shared" si="13"/>
        <v>55.915247772981346</v>
      </c>
      <c r="Z16" s="5">
        <f t="shared" si="14"/>
        <v>46.825192280019621</v>
      </c>
      <c r="AA16" s="5">
        <f t="shared" si="15"/>
        <v>-2.7312631778537764</v>
      </c>
      <c r="AB16" s="5">
        <f t="shared" si="16"/>
        <v>673.10165496304569</v>
      </c>
    </row>
    <row r="17" spans="1:28">
      <c r="A17" s="10" t="s">
        <v>114</v>
      </c>
      <c r="B17" s="1">
        <v>44.619999999995343</v>
      </c>
      <c r="C17" s="1">
        <v>61.419999999925494</v>
      </c>
      <c r="D17" s="1">
        <v>29.908999999999999</v>
      </c>
      <c r="E17" s="2">
        <f t="shared" si="2"/>
        <v>75.916801829308071</v>
      </c>
      <c r="G17" s="2">
        <f t="shared" si="0"/>
        <v>627834.85</v>
      </c>
      <c r="H17" s="2">
        <f t="shared" si="1"/>
        <v>7453132.3700000001</v>
      </c>
      <c r="I17" s="19">
        <v>5029.9089999999997</v>
      </c>
      <c r="J17" s="1">
        <v>0</v>
      </c>
      <c r="K17" s="1">
        <f t="shared" si="3"/>
        <v>5029.9089999999997</v>
      </c>
      <c r="L17" s="2">
        <f t="shared" si="4"/>
        <v>627645.57999999996</v>
      </c>
      <c r="M17" s="2">
        <f t="shared" si="5"/>
        <v>7452764.4500000002</v>
      </c>
      <c r="N17" s="3">
        <f>-1*Sheet2!D17</f>
        <v>-67.754258183399998</v>
      </c>
      <c r="O17" s="3">
        <f>-1*Sheet2!E17</f>
        <v>-23.028662078699998</v>
      </c>
      <c r="P17" s="2">
        <f t="shared" si="6"/>
        <v>5072.1529999999993</v>
      </c>
      <c r="Q17" s="2">
        <f>$AD$4/SQRT(1-$AD$7*SIN(RADIANS($O17))^2)</f>
        <v>6381406.5426057074</v>
      </c>
      <c r="R17" s="20">
        <f t="shared" si="7"/>
        <v>2225116.4268102292</v>
      </c>
      <c r="S17" s="20">
        <f t="shared" si="8"/>
        <v>-5440062.6312093129</v>
      </c>
      <c r="T17" s="20">
        <f>((1-$AD$7)*$Q17+$P17)*SIN(RADIANS($O17))</f>
        <v>-2481625.0321907084</v>
      </c>
      <c r="U17" s="5">
        <f t="shared" si="9"/>
        <v>10.739879425642854</v>
      </c>
      <c r="V17" s="5">
        <f t="shared" si="10"/>
        <v>-659.56736376659148</v>
      </c>
      <c r="W17" s="5">
        <f t="shared" si="11"/>
        <v>-2.7262619071183849</v>
      </c>
      <c r="X17" s="5">
        <f t="shared" si="12"/>
        <v>658.99692878946041</v>
      </c>
      <c r="Y17" s="5">
        <f t="shared" si="13"/>
        <v>50.240423878343343</v>
      </c>
      <c r="Z17" s="5">
        <f t="shared" si="14"/>
        <v>60.831458659512592</v>
      </c>
      <c r="AA17" s="5">
        <f t="shared" si="15"/>
        <v>-2.7333347431551154</v>
      </c>
      <c r="AB17" s="5">
        <f t="shared" si="16"/>
        <v>658.99692878946041</v>
      </c>
    </row>
    <row r="18" spans="1:28">
      <c r="A18" s="10" t="s">
        <v>115</v>
      </c>
      <c r="B18" s="1">
        <v>13.510000000009313</v>
      </c>
      <c r="C18" s="1">
        <v>87.320000000298023</v>
      </c>
      <c r="D18" s="1">
        <v>30.105</v>
      </c>
      <c r="E18" s="2">
        <f t="shared" si="2"/>
        <v>88.358941256967867</v>
      </c>
      <c r="G18" s="2">
        <f t="shared" si="0"/>
        <v>627803.74</v>
      </c>
      <c r="H18" s="2">
        <f t="shared" si="1"/>
        <v>7453158.2700000005</v>
      </c>
      <c r="I18" s="19">
        <v>5030.1049999999996</v>
      </c>
      <c r="J18" s="1">
        <v>0</v>
      </c>
      <c r="K18" s="1">
        <f t="shared" si="3"/>
        <v>5030.1049999999996</v>
      </c>
      <c r="L18" s="2">
        <f t="shared" si="4"/>
        <v>627614.47</v>
      </c>
      <c r="M18" s="2">
        <f t="shared" si="5"/>
        <v>7452790.3500000006</v>
      </c>
      <c r="N18" s="3">
        <f>-1*Sheet2!D18</f>
        <v>-67.7545638916</v>
      </c>
      <c r="O18" s="3">
        <f>-1*Sheet2!E18</f>
        <v>-23.0284305586</v>
      </c>
      <c r="P18" s="2">
        <f t="shared" si="6"/>
        <v>5072.3489999999993</v>
      </c>
      <c r="Q18" s="2">
        <f>$AD$4/SQRT(1-$AD$7*SIN(RADIANS($O18))^2)</f>
        <v>6381406.4803957986</v>
      </c>
      <c r="R18" s="20">
        <f t="shared" si="7"/>
        <v>2225091.2691035243</v>
      </c>
      <c r="S18" s="20">
        <f t="shared" si="8"/>
        <v>-5440083.9612811729</v>
      </c>
      <c r="T18" s="20">
        <f>((1-$AD$7)*$Q18+$P18)*SIN(RADIANS($O18))</f>
        <v>-2481601.4936594064</v>
      </c>
      <c r="U18" s="5">
        <f t="shared" si="9"/>
        <v>-20.620421337725105</v>
      </c>
      <c r="V18" s="5">
        <f t="shared" si="10"/>
        <v>-633.90734181663856</v>
      </c>
      <c r="W18" s="5">
        <f t="shared" si="11"/>
        <v>-2.5276728388699041</v>
      </c>
      <c r="X18" s="5">
        <f t="shared" si="12"/>
        <v>633.61006001599355</v>
      </c>
      <c r="Y18" s="5">
        <f t="shared" si="13"/>
        <v>18.880191781564431</v>
      </c>
      <c r="Z18" s="5">
        <f t="shared" si="14"/>
        <v>86.491585413727478</v>
      </c>
      <c r="AA18" s="5">
        <f t="shared" si="15"/>
        <v>-2.5374627115238937</v>
      </c>
      <c r="AB18" s="5">
        <f t="shared" si="16"/>
        <v>633.61006001599355</v>
      </c>
    </row>
    <row r="19" spans="1:28">
      <c r="A19" s="10" t="s">
        <v>116</v>
      </c>
      <c r="B19" s="1">
        <v>26.96999999997206</v>
      </c>
      <c r="C19" s="1">
        <v>36.209999999962747</v>
      </c>
      <c r="D19" s="1">
        <v>30.311</v>
      </c>
      <c r="E19" s="2">
        <f t="shared" si="2"/>
        <v>45.150249168701109</v>
      </c>
      <c r="G19" s="2">
        <f t="shared" si="0"/>
        <v>627817.19999999995</v>
      </c>
      <c r="H19" s="2">
        <f t="shared" si="1"/>
        <v>7453107.1600000001</v>
      </c>
      <c r="I19" s="19">
        <v>5030.3109999999997</v>
      </c>
      <c r="J19" s="1">
        <v>0</v>
      </c>
      <c r="K19" s="1">
        <f t="shared" si="3"/>
        <v>5030.3109999999997</v>
      </c>
      <c r="L19" s="2">
        <f t="shared" si="4"/>
        <v>627627.92999999993</v>
      </c>
      <c r="M19" s="2">
        <f t="shared" si="5"/>
        <v>7452739.2400000002</v>
      </c>
      <c r="N19" s="3">
        <f>-1*Sheet2!D19</f>
        <v>-67.7544283127</v>
      </c>
      <c r="O19" s="3">
        <f>-1*Sheet2!E19</f>
        <v>-23.028891112899998</v>
      </c>
      <c r="P19" s="2">
        <f t="shared" si="6"/>
        <v>5072.5549999999994</v>
      </c>
      <c r="Q19" s="2">
        <f>$AD$4/SQRT(1-$AD$7*SIN(RADIANS($O19))^2)</f>
        <v>6381406.6041481271</v>
      </c>
      <c r="R19" s="20">
        <f t="shared" si="7"/>
        <v>2225096.6542232577</v>
      </c>
      <c r="S19" s="20">
        <f t="shared" si="8"/>
        <v>-5440060.3895372376</v>
      </c>
      <c r="T19" s="20">
        <f>((1-$AD$7)*$Q19+$P19)*SIN(RADIANS($O19))</f>
        <v>-2481648.5510526286</v>
      </c>
      <c r="U19" s="5">
        <f t="shared" si="9"/>
        <v>-6.7123726881218317</v>
      </c>
      <c r="V19" s="5">
        <f t="shared" si="10"/>
        <v>-684.95193775127757</v>
      </c>
      <c r="W19" s="5">
        <f t="shared" si="11"/>
        <v>-2.3269437000983828</v>
      </c>
      <c r="X19" s="5">
        <f t="shared" si="12"/>
        <v>684.30163421833822</v>
      </c>
      <c r="Y19" s="5">
        <f t="shared" si="13"/>
        <v>32.788107520850595</v>
      </c>
      <c r="Z19" s="5">
        <f t="shared" si="14"/>
        <v>35.446976017450922</v>
      </c>
      <c r="AA19" s="5">
        <f t="shared" si="15"/>
        <v>-2.3310288772722512</v>
      </c>
      <c r="AB19" s="5">
        <f t="shared" si="16"/>
        <v>684.30163421833822</v>
      </c>
    </row>
    <row r="20" spans="1:28">
      <c r="A20" s="10" t="s">
        <v>117</v>
      </c>
      <c r="B20" s="1">
        <v>-7.8699999999953434</v>
      </c>
      <c r="C20" s="1">
        <v>-4.4800000004470348</v>
      </c>
      <c r="D20" s="1">
        <v>30.306000000000001</v>
      </c>
      <c r="E20" s="2">
        <f t="shared" si="2"/>
        <v>9.0557882044542168</v>
      </c>
      <c r="G20" s="2">
        <f t="shared" si="0"/>
        <v>627782.36</v>
      </c>
      <c r="H20" s="2">
        <f t="shared" si="1"/>
        <v>7453066.4699999997</v>
      </c>
      <c r="I20" s="19">
        <v>5030.3059999999996</v>
      </c>
      <c r="J20" s="1">
        <v>0</v>
      </c>
      <c r="K20" s="1">
        <f t="shared" si="3"/>
        <v>5030.3059999999996</v>
      </c>
      <c r="L20" s="2">
        <f t="shared" si="4"/>
        <v>627593.09</v>
      </c>
      <c r="M20" s="2">
        <f t="shared" si="5"/>
        <v>7452698.5499999998</v>
      </c>
      <c r="N20" s="3">
        <f>-1*Sheet2!D20</f>
        <v>-67.754764891999997</v>
      </c>
      <c r="O20" s="3">
        <f>-1*Sheet2!E20</f>
        <v>-23.029261271199999</v>
      </c>
      <c r="P20" s="2">
        <f t="shared" si="6"/>
        <v>5072.5499999999993</v>
      </c>
      <c r="Q20" s="2">
        <f>$AD$4/SQRT(1-$AD$7*SIN(RADIANS($O20))^2)</f>
        <v>6381406.703612173</v>
      </c>
      <c r="R20" s="20">
        <f t="shared" si="7"/>
        <v>2225058.6194897857</v>
      </c>
      <c r="S20" s="20">
        <f t="shared" si="8"/>
        <v>-5440058.6016450329</v>
      </c>
      <c r="T20" s="20">
        <f>((1-$AD$7)*$Q20+$P20)*SIN(RADIANS($O20))</f>
        <v>-2481686.3053458035</v>
      </c>
      <c r="U20" s="5">
        <f t="shared" si="9"/>
        <v>-41.239298717360626</v>
      </c>
      <c r="V20" s="5">
        <f t="shared" si="10"/>
        <v>-725.97772777516843</v>
      </c>
      <c r="W20" s="5">
        <f t="shared" si="11"/>
        <v>-2.3366309694722531</v>
      </c>
      <c r="X20" s="5">
        <f t="shared" si="12"/>
        <v>726.422816515612</v>
      </c>
      <c r="Y20" s="5">
        <f t="shared" si="13"/>
        <v>-1.7389263883162023</v>
      </c>
      <c r="Z20" s="5">
        <f t="shared" si="14"/>
        <v>-5.5787240760602312</v>
      </c>
      <c r="AA20" s="5">
        <f t="shared" si="15"/>
        <v>-2.3358484854084374</v>
      </c>
      <c r="AB20" s="5">
        <f t="shared" si="16"/>
        <v>726.422816515612</v>
      </c>
    </row>
    <row r="21" spans="1:28">
      <c r="A21" s="10" t="s">
        <v>118</v>
      </c>
      <c r="B21" s="1">
        <v>-16.800000000046566</v>
      </c>
      <c r="C21" s="1">
        <v>10.349999999627471</v>
      </c>
      <c r="D21" s="1">
        <v>30.309000000000001</v>
      </c>
      <c r="E21" s="2">
        <f t="shared" si="2"/>
        <v>19.732270523025303</v>
      </c>
      <c r="G21" s="2">
        <f t="shared" si="0"/>
        <v>627773.42999999993</v>
      </c>
      <c r="H21" s="2">
        <f t="shared" si="1"/>
        <v>7453081.2999999998</v>
      </c>
      <c r="I21" s="19">
        <v>5030.3090000000002</v>
      </c>
      <c r="J21" s="1">
        <v>0</v>
      </c>
      <c r="K21" s="1">
        <f t="shared" si="3"/>
        <v>5030.3090000000002</v>
      </c>
      <c r="L21" s="2">
        <f t="shared" si="4"/>
        <v>627584.15999999992</v>
      </c>
      <c r="M21" s="2">
        <f t="shared" si="5"/>
        <v>7452713.3799999999</v>
      </c>
      <c r="N21" s="3">
        <f>-1*Sheet2!D21</f>
        <v>-67.754853258099999</v>
      </c>
      <c r="O21" s="3">
        <f>-1*Sheet2!E21</f>
        <v>-23.0291280233</v>
      </c>
      <c r="P21" s="2">
        <f t="shared" si="6"/>
        <v>5072.5529999999999</v>
      </c>
      <c r="Q21" s="2">
        <f>$AD$4/SQRT(1-$AD$7*SIN(RADIANS($O21))^2)</f>
        <v>6381406.6678074161</v>
      </c>
      <c r="R21" s="20">
        <f t="shared" si="7"/>
        <v>2225052.417572502</v>
      </c>
      <c r="S21" s="20">
        <f t="shared" si="8"/>
        <v>-5440067.38320735</v>
      </c>
      <c r="T21" s="20">
        <f>((1-$AD$7)*$Q21+$P21)*SIN(RADIANS($O21))</f>
        <v>-2481672.7152084266</v>
      </c>
      <c r="U21" s="5">
        <f t="shared" si="9"/>
        <v>-50.304110691909713</v>
      </c>
      <c r="V21" s="5">
        <f t="shared" si="10"/>
        <v>-711.20949797953961</v>
      </c>
      <c r="W21" s="5">
        <f t="shared" si="11"/>
        <v>-2.3320247654126547</v>
      </c>
      <c r="X21" s="5">
        <f t="shared" si="12"/>
        <v>712.27513590912633</v>
      </c>
      <c r="Y21" s="5">
        <f t="shared" si="13"/>
        <v>-10.803699521458221</v>
      </c>
      <c r="Z21" s="5">
        <f t="shared" si="14"/>
        <v>9.189529976828549</v>
      </c>
      <c r="AA21" s="5">
        <f t="shared" si="15"/>
        <v>-2.3328615901544385</v>
      </c>
      <c r="AB21" s="5">
        <f t="shared" si="16"/>
        <v>712.27513590912633</v>
      </c>
    </row>
    <row r="22" spans="1:28">
      <c r="A22" s="10" t="s">
        <v>119</v>
      </c>
      <c r="B22" s="1">
        <v>-27.64000000001397</v>
      </c>
      <c r="C22" s="1">
        <v>-1.1299999998882413</v>
      </c>
      <c r="D22" s="1">
        <v>30.707999999999998</v>
      </c>
      <c r="E22" s="2">
        <f t="shared" si="2"/>
        <v>27.663089126135564</v>
      </c>
      <c r="G22" s="2">
        <f t="shared" si="0"/>
        <v>627762.59</v>
      </c>
      <c r="H22" s="2">
        <f t="shared" si="1"/>
        <v>7453069.8200000003</v>
      </c>
      <c r="I22" s="19">
        <v>5030.7079999999996</v>
      </c>
      <c r="J22" s="1">
        <v>0</v>
      </c>
      <c r="K22" s="1">
        <f t="shared" si="3"/>
        <v>5030.7079999999996</v>
      </c>
      <c r="L22" s="2">
        <f t="shared" si="4"/>
        <v>627573.31999999995</v>
      </c>
      <c r="M22" s="2">
        <f t="shared" si="5"/>
        <v>7452701.9000000004</v>
      </c>
      <c r="N22" s="3">
        <f>-1*Sheet2!D22</f>
        <v>-67.754958078499996</v>
      </c>
      <c r="O22" s="3">
        <f>-1*Sheet2!E22</f>
        <v>-23.029232534599998</v>
      </c>
      <c r="P22" s="2">
        <f t="shared" si="6"/>
        <v>5072.9519999999993</v>
      </c>
      <c r="Q22" s="2">
        <f>$AD$4/SQRT(1-$AD$7*SIN(RADIANS($O22))^2)</f>
        <v>6381406.6958904089</v>
      </c>
      <c r="R22" s="20">
        <f t="shared" si="7"/>
        <v>2225040.8887488404</v>
      </c>
      <c r="S22" s="20">
        <f t="shared" si="8"/>
        <v>-5440067.5995894931</v>
      </c>
      <c r="T22" s="20">
        <f>((1-$AD$7)*$Q22+$P22)*SIN(RADIANS($O22))</f>
        <v>-2481683.5314709819</v>
      </c>
      <c r="U22" s="5">
        <f t="shared" si="9"/>
        <v>-61.056753880934693</v>
      </c>
      <c r="V22" s="5">
        <f t="shared" si="10"/>
        <v>-722.79287882845483</v>
      </c>
      <c r="W22" s="5">
        <f t="shared" si="11"/>
        <v>-1.9344263796011774</v>
      </c>
      <c r="X22" s="5">
        <f t="shared" si="12"/>
        <v>724.64358132372081</v>
      </c>
      <c r="Y22" s="5">
        <f t="shared" si="13"/>
        <v>-21.556370693775083</v>
      </c>
      <c r="Z22" s="5">
        <f t="shared" si="14"/>
        <v>-2.3937774255134259</v>
      </c>
      <c r="AA22" s="5">
        <f t="shared" si="15"/>
        <v>-1.933882642368856</v>
      </c>
      <c r="AB22" s="5">
        <f t="shared" si="16"/>
        <v>724.64358132372081</v>
      </c>
    </row>
    <row r="23" spans="1:28">
      <c r="A23" s="10" t="s">
        <v>120</v>
      </c>
      <c r="B23" s="1">
        <v>-10.099999999976717</v>
      </c>
      <c r="C23" s="1">
        <v>29.309999999590218</v>
      </c>
      <c r="D23" s="1">
        <v>30.309000000000001</v>
      </c>
      <c r="E23" s="2">
        <f t="shared" si="2"/>
        <v>31.001388678178728</v>
      </c>
      <c r="G23" s="2">
        <f t="shared" si="0"/>
        <v>627780.13</v>
      </c>
      <c r="H23" s="2">
        <f t="shared" si="1"/>
        <v>7453100.2599999998</v>
      </c>
      <c r="I23" s="19">
        <v>5030.3090000000002</v>
      </c>
      <c r="J23" s="1">
        <v>0</v>
      </c>
      <c r="K23" s="1">
        <f t="shared" si="3"/>
        <v>5030.3090000000002</v>
      </c>
      <c r="L23" s="2">
        <f t="shared" si="4"/>
        <v>627590.86</v>
      </c>
      <c r="M23" s="2">
        <f t="shared" si="5"/>
        <v>7452732.3399999999</v>
      </c>
      <c r="N23" s="3">
        <f>-1*Sheet2!D23</f>
        <v>-67.754789455099996</v>
      </c>
      <c r="O23" s="3">
        <f>-1*Sheet2!E23</f>
        <v>-23.028956275900001</v>
      </c>
      <c r="P23" s="2">
        <f t="shared" si="6"/>
        <v>5072.5529999999999</v>
      </c>
      <c r="Q23" s="2">
        <f>$AD$4/SQRT(1-$AD$7*SIN(RADIANS($O23))^2)</f>
        <v>6381406.6216577766</v>
      </c>
      <c r="R23" s="20">
        <f t="shared" si="7"/>
        <v>2225061.2945311633</v>
      </c>
      <c r="S23" s="20">
        <f t="shared" si="8"/>
        <v>-5440071.797769445</v>
      </c>
      <c r="T23" s="20">
        <f>((1-$AD$7)*$Q23+$P23)*SIN(RADIANS($O23))</f>
        <v>-2481655.1969216866</v>
      </c>
      <c r="U23" s="5">
        <f t="shared" si="9"/>
        <v>-43.759126679247316</v>
      </c>
      <c r="V23" s="5">
        <f t="shared" si="10"/>
        <v>-692.17420697805221</v>
      </c>
      <c r="W23" s="5">
        <f t="shared" si="11"/>
        <v>-2.3298732030851284</v>
      </c>
      <c r="X23" s="5">
        <f t="shared" si="12"/>
        <v>692.86427645997082</v>
      </c>
      <c r="Y23" s="5">
        <f t="shared" si="13"/>
        <v>-4.2586654685634588</v>
      </c>
      <c r="Z23" s="5">
        <f t="shared" si="14"/>
        <v>28.224803894233656</v>
      </c>
      <c r="AA23" s="5">
        <f t="shared" si="15"/>
        <v>-2.3329099460905613</v>
      </c>
      <c r="AB23" s="5">
        <f t="shared" si="16"/>
        <v>692.86427645997082</v>
      </c>
    </row>
    <row r="24" spans="1:28">
      <c r="A24" s="10" t="s">
        <v>121</v>
      </c>
      <c r="B24" s="1">
        <v>-9.6500000000232831</v>
      </c>
      <c r="C24" s="1">
        <v>68.700000000186265</v>
      </c>
      <c r="D24" s="1">
        <v>30.312000000000001</v>
      </c>
      <c r="E24" s="2">
        <f t="shared" si="2"/>
        <v>69.374436934839636</v>
      </c>
      <c r="G24" s="2">
        <f t="shared" si="0"/>
        <v>627780.57999999996</v>
      </c>
      <c r="H24" s="2">
        <f t="shared" si="1"/>
        <v>7453139.6500000004</v>
      </c>
      <c r="I24" s="19">
        <v>5030.3119999999999</v>
      </c>
      <c r="J24" s="1">
        <v>0</v>
      </c>
      <c r="K24" s="1">
        <f t="shared" si="3"/>
        <v>5030.3119999999999</v>
      </c>
      <c r="L24" s="2">
        <f t="shared" si="4"/>
        <v>627591.30999999994</v>
      </c>
      <c r="M24" s="2">
        <f t="shared" si="5"/>
        <v>7452771.7300000004</v>
      </c>
      <c r="N24" s="3">
        <f>-1*Sheet2!D24</f>
        <v>-67.754788332399997</v>
      </c>
      <c r="O24" s="3">
        <f>-1*Sheet2!E24</f>
        <v>-23.028600499500001</v>
      </c>
      <c r="P24" s="2">
        <f t="shared" si="6"/>
        <v>5072.5559999999996</v>
      </c>
      <c r="Q24" s="2">
        <f>$AD$4/SQRT(1-$AD$7*SIN(RADIANS($O24))^2)</f>
        <v>6381406.5260592066</v>
      </c>
      <c r="R24" s="20">
        <f t="shared" si="7"/>
        <v>2225067.2418018561</v>
      </c>
      <c r="S24" s="20">
        <f t="shared" si="8"/>
        <v>-5440086.0340826828</v>
      </c>
      <c r="T24" s="20">
        <f>((1-$AD$7)*$Q24+$P24)*SIN(RADIANS($O24))</f>
        <v>-2481618.908725061</v>
      </c>
      <c r="U24" s="5">
        <f t="shared" si="9"/>
        <v>-43.644072283028009</v>
      </c>
      <c r="V24" s="5">
        <f t="shared" si="10"/>
        <v>-652.74246128215805</v>
      </c>
      <c r="W24" s="5">
        <f t="shared" si="11"/>
        <v>-2.3226968052017867</v>
      </c>
      <c r="X24" s="5">
        <f t="shared" si="12"/>
        <v>653.54740519231177</v>
      </c>
      <c r="Y24" s="5">
        <f t="shared" si="13"/>
        <v>-4.1435073965115592</v>
      </c>
      <c r="Z24" s="5">
        <f t="shared" si="14"/>
        <v>67.656549847919166</v>
      </c>
      <c r="AA24" s="5">
        <f t="shared" si="15"/>
        <v>-2.3302075593193976</v>
      </c>
      <c r="AB24" s="5">
        <f t="shared" si="16"/>
        <v>653.54740519231177</v>
      </c>
    </row>
    <row r="25" spans="1:28">
      <c r="A25" s="10" t="s">
        <v>122</v>
      </c>
      <c r="B25" s="1">
        <v>-25.520000000018626</v>
      </c>
      <c r="C25" s="1">
        <v>54.019999999552965</v>
      </c>
      <c r="D25" s="1">
        <v>30.506</v>
      </c>
      <c r="E25" s="2">
        <f t="shared" si="2"/>
        <v>59.744713573274858</v>
      </c>
      <c r="G25" s="2">
        <f t="shared" si="0"/>
        <v>627764.71</v>
      </c>
      <c r="H25" s="2">
        <f t="shared" si="1"/>
        <v>7453124.9699999997</v>
      </c>
      <c r="I25" s="19">
        <v>5030.5060000000003</v>
      </c>
      <c r="J25" s="1">
        <v>0</v>
      </c>
      <c r="K25" s="1">
        <f t="shared" si="3"/>
        <v>5030.5060000000003</v>
      </c>
      <c r="L25" s="2">
        <f t="shared" si="4"/>
        <v>627575.43999999994</v>
      </c>
      <c r="M25" s="2">
        <f t="shared" si="5"/>
        <v>7452757.0499999998</v>
      </c>
      <c r="N25" s="3">
        <f>-1*Sheet2!D25</f>
        <v>-67.754941967700006</v>
      </c>
      <c r="O25" s="3">
        <f>-1*Sheet2!E25</f>
        <v>-23.028734297300002</v>
      </c>
      <c r="P25" s="2">
        <f t="shared" si="6"/>
        <v>5072.75</v>
      </c>
      <c r="Q25" s="2">
        <f>$AD$4/SQRT(1-$AD$7*SIN(RADIANS($O25))^2)</f>
        <v>6381406.5620110864</v>
      </c>
      <c r="R25" s="20">
        <f t="shared" si="7"/>
        <v>2225050.5260087373</v>
      </c>
      <c r="S25" s="20">
        <f t="shared" si="8"/>
        <v>-5440086.7963971896</v>
      </c>
      <c r="T25" s="20">
        <f>((1-$AD$7)*$Q25+$P25)*SIN(RADIANS($O25))</f>
        <v>-2481632.6320698154</v>
      </c>
      <c r="U25" s="5">
        <f t="shared" si="9"/>
        <v>-59.404293397287915</v>
      </c>
      <c r="V25" s="5">
        <f t="shared" si="10"/>
        <v>-667.57173953066717</v>
      </c>
      <c r="W25" s="5">
        <f t="shared" si="11"/>
        <v>-2.1303655674316815</v>
      </c>
      <c r="X25" s="5">
        <f t="shared" si="12"/>
        <v>669.54107891483307</v>
      </c>
      <c r="Y25" s="5">
        <f t="shared" si="13"/>
        <v>-19.903766294071438</v>
      </c>
      <c r="Z25" s="5">
        <f t="shared" si="14"/>
        <v>52.827334944575</v>
      </c>
      <c r="AA25" s="5">
        <f t="shared" si="15"/>
        <v>-2.1360965616602918</v>
      </c>
      <c r="AB25" s="5">
        <f t="shared" si="16"/>
        <v>669.54107891483307</v>
      </c>
    </row>
    <row r="26" spans="1:28">
      <c r="A26" s="10" t="s">
        <v>123</v>
      </c>
      <c r="B26" s="1">
        <v>-40.71999999997206</v>
      </c>
      <c r="C26" s="1">
        <v>37.080000000074506</v>
      </c>
      <c r="D26" s="1">
        <v>30.509</v>
      </c>
      <c r="E26" s="2">
        <f t="shared" si="2"/>
        <v>55.073085985835675</v>
      </c>
      <c r="G26" s="2">
        <f t="shared" si="0"/>
        <v>627749.51</v>
      </c>
      <c r="H26" s="2">
        <f t="shared" si="1"/>
        <v>7453108.0300000003</v>
      </c>
      <c r="I26" s="19">
        <v>5030.509</v>
      </c>
      <c r="J26" s="1">
        <v>0</v>
      </c>
      <c r="K26" s="1">
        <f t="shared" si="3"/>
        <v>5030.509</v>
      </c>
      <c r="L26" s="2">
        <f t="shared" si="4"/>
        <v>627560.24</v>
      </c>
      <c r="M26" s="2">
        <f t="shared" si="5"/>
        <v>7452740.1100000003</v>
      </c>
      <c r="N26" s="3">
        <f>-1*Sheet2!D26</f>
        <v>-67.755088878099997</v>
      </c>
      <c r="O26" s="3">
        <f>-1*Sheet2!E26</f>
        <v>-23.028888454099999</v>
      </c>
      <c r="P26" s="2">
        <f t="shared" si="6"/>
        <v>5072.7529999999997</v>
      </c>
      <c r="Q26" s="2">
        <f>$AD$4/SQRT(1-$AD$7*SIN(RADIANS($O26))^2)</f>
        <v>6381406.6034336947</v>
      </c>
      <c r="R26" s="20">
        <f t="shared" si="7"/>
        <v>2225034.0480185342</v>
      </c>
      <c r="S26" s="20">
        <f t="shared" si="8"/>
        <v>-5440086.3177643148</v>
      </c>
      <c r="T26" s="20">
        <f>((1-$AD$7)*$Q26+$P26)*SIN(RADIANS($O26))</f>
        <v>-2481648.3573105722</v>
      </c>
      <c r="U26" s="5">
        <f t="shared" si="9"/>
        <v>-74.47461587423426</v>
      </c>
      <c r="V26" s="5">
        <f t="shared" si="10"/>
        <v>-684.6574594983424</v>
      </c>
      <c r="W26" s="5">
        <f t="shared" si="11"/>
        <v>-2.1293426488797138</v>
      </c>
      <c r="X26" s="5">
        <f t="shared" si="12"/>
        <v>688.00913417899471</v>
      </c>
      <c r="Y26" s="5">
        <f t="shared" si="13"/>
        <v>-34.97413366771341</v>
      </c>
      <c r="Z26" s="5">
        <f t="shared" si="14"/>
        <v>35.741654820170169</v>
      </c>
      <c r="AA26" s="5">
        <f t="shared" si="15"/>
        <v>-2.1330421685254368</v>
      </c>
      <c r="AB26" s="5">
        <f t="shared" si="16"/>
        <v>688.00913417899471</v>
      </c>
    </row>
    <row r="27" spans="1:28">
      <c r="A27" s="10" t="s">
        <v>124</v>
      </c>
      <c r="B27" s="1">
        <v>-50.930000000051223</v>
      </c>
      <c r="C27" s="1">
        <v>16.950000000186265</v>
      </c>
      <c r="D27" s="1">
        <v>30.702999999999999</v>
      </c>
      <c r="E27" s="2">
        <f t="shared" si="2"/>
        <v>53.676506965445618</v>
      </c>
      <c r="G27" s="2">
        <f t="shared" si="0"/>
        <v>627739.29999999993</v>
      </c>
      <c r="H27" s="2">
        <f t="shared" si="1"/>
        <v>7453087.9000000004</v>
      </c>
      <c r="I27" s="19">
        <v>5030.7030000000004</v>
      </c>
      <c r="J27" s="1">
        <v>0</v>
      </c>
      <c r="K27" s="1">
        <f t="shared" si="3"/>
        <v>5030.7030000000004</v>
      </c>
      <c r="L27" s="2">
        <f t="shared" si="4"/>
        <v>627550.02999999991</v>
      </c>
      <c r="M27" s="2">
        <f t="shared" si="5"/>
        <v>7452719.9800000004</v>
      </c>
      <c r="N27" s="3">
        <f>-1*Sheet2!D27</f>
        <v>-67.755186833699995</v>
      </c>
      <c r="O27" s="3">
        <f>-1*Sheet2!E27</f>
        <v>-23.029071037400001</v>
      </c>
      <c r="P27" s="2">
        <f t="shared" si="6"/>
        <v>5072.9470000000001</v>
      </c>
      <c r="Q27" s="2">
        <f>$AD$4/SQRT(1-$AD$7*SIN(RADIANS($O27))^2)</f>
        <v>6381406.6524949055</v>
      </c>
      <c r="R27" s="20">
        <f t="shared" si="7"/>
        <v>2225021.8181203776</v>
      </c>
      <c r="S27" s="20">
        <f t="shared" si="8"/>
        <v>-5440082.9598568184</v>
      </c>
      <c r="T27" s="20">
        <f>((1-$AD$7)*$Q27+$P27)*SIN(RADIANS($O27))</f>
        <v>-2481667.0567638879</v>
      </c>
      <c r="U27" s="5">
        <f t="shared" si="9"/>
        <v>-84.523004195026544</v>
      </c>
      <c r="V27" s="5">
        <f t="shared" si="10"/>
        <v>-704.89377992084064</v>
      </c>
      <c r="W27" s="5">
        <f t="shared" si="11"/>
        <v>-1.9376817671331423</v>
      </c>
      <c r="X27" s="5">
        <f t="shared" si="12"/>
        <v>709.23505443088379</v>
      </c>
      <c r="Y27" s="5">
        <f t="shared" si="13"/>
        <v>-45.022573986448869</v>
      </c>
      <c r="Z27" s="5">
        <f t="shared" si="14"/>
        <v>15.505382686197962</v>
      </c>
      <c r="AA27" s="5">
        <f t="shared" si="15"/>
        <v>-1.9390234537564535</v>
      </c>
      <c r="AB27" s="5">
        <f t="shared" si="16"/>
        <v>709.23505443088379</v>
      </c>
    </row>
    <row r="28" spans="1:28">
      <c r="A28" s="10" t="s">
        <v>125</v>
      </c>
      <c r="B28" s="1">
        <v>-53.510000000009313</v>
      </c>
      <c r="C28" s="1">
        <v>-10.370000000111759</v>
      </c>
      <c r="D28" s="1">
        <v>30.715</v>
      </c>
      <c r="E28" s="2">
        <f t="shared" si="2"/>
        <v>54.505568522888694</v>
      </c>
      <c r="G28" s="2">
        <f t="shared" si="0"/>
        <v>627736.72</v>
      </c>
      <c r="H28" s="2">
        <f t="shared" si="1"/>
        <v>7453060.5800000001</v>
      </c>
      <c r="I28" s="19">
        <v>5030.7150000000001</v>
      </c>
      <c r="J28" s="1">
        <v>0</v>
      </c>
      <c r="K28" s="1">
        <f t="shared" si="3"/>
        <v>5030.7150000000001</v>
      </c>
      <c r="L28" s="2">
        <f t="shared" si="4"/>
        <v>627547.44999999995</v>
      </c>
      <c r="M28" s="2">
        <f t="shared" si="5"/>
        <v>7452692.6600000001</v>
      </c>
      <c r="N28" s="3">
        <f>-1*Sheet2!D28</f>
        <v>-67.755209742399998</v>
      </c>
      <c r="O28" s="3">
        <f>-1*Sheet2!E28</f>
        <v>-23.029317969800001</v>
      </c>
      <c r="P28" s="2">
        <f t="shared" si="6"/>
        <v>5072.9589999999998</v>
      </c>
      <c r="Q28" s="2">
        <f>$AD$4/SQRT(1-$AD$7*SIN(RADIANS($O28))^2)</f>
        <v>6381406.7188475812</v>
      </c>
      <c r="R28" s="20">
        <f t="shared" si="7"/>
        <v>2225015.594094486</v>
      </c>
      <c r="S28" s="20">
        <f t="shared" si="8"/>
        <v>-5440073.9500810429</v>
      </c>
      <c r="T28" s="20">
        <f>((1-$AD$7)*$Q28+$P28)*SIN(RADIANS($O28))</f>
        <v>-2481692.2486113678</v>
      </c>
      <c r="U28" s="5">
        <f t="shared" si="9"/>
        <v>-86.872867544842038</v>
      </c>
      <c r="V28" s="5">
        <f t="shared" si="10"/>
        <v>-732.26204257683753</v>
      </c>
      <c r="W28" s="5">
        <f t="shared" si="11"/>
        <v>-1.928810217757416</v>
      </c>
      <c r="X28" s="5">
        <f t="shared" si="12"/>
        <v>736.66161723955042</v>
      </c>
      <c r="Y28" s="5">
        <f t="shared" si="13"/>
        <v>-47.372509208486306</v>
      </c>
      <c r="Z28" s="5">
        <f t="shared" si="14"/>
        <v>-11.862872609793536</v>
      </c>
      <c r="AA28" s="5">
        <f t="shared" si="15"/>
        <v>-1.9270326036929508</v>
      </c>
      <c r="AB28" s="5">
        <f t="shared" si="16"/>
        <v>736.66161723955042</v>
      </c>
    </row>
    <row r="29" spans="1:28">
      <c r="A29" s="10" t="s">
        <v>126</v>
      </c>
      <c r="B29" s="1">
        <v>-59.89000000001397</v>
      </c>
      <c r="C29" s="1">
        <v>-24</v>
      </c>
      <c r="D29" s="1">
        <v>30.704000000000001</v>
      </c>
      <c r="E29" s="2">
        <f t="shared" si="2"/>
        <v>64.519858183366097</v>
      </c>
      <c r="G29" s="2">
        <f t="shared" si="0"/>
        <v>627730.34</v>
      </c>
      <c r="H29" s="2">
        <f t="shared" si="1"/>
        <v>7453046.9500000002</v>
      </c>
      <c r="I29" s="19">
        <v>5030.7039999999997</v>
      </c>
      <c r="J29" s="1">
        <v>0</v>
      </c>
      <c r="K29" s="1">
        <f t="shared" si="3"/>
        <v>5030.7039999999997</v>
      </c>
      <c r="L29" s="2">
        <f t="shared" si="4"/>
        <v>627541.06999999995</v>
      </c>
      <c r="M29" s="2">
        <f t="shared" si="5"/>
        <v>7452679.0300000003</v>
      </c>
      <c r="N29" s="3">
        <f>-1*Sheet2!D29</f>
        <v>-67.755270865699998</v>
      </c>
      <c r="O29" s="3">
        <f>-1*Sheet2!E29</f>
        <v>-23.029441555799998</v>
      </c>
      <c r="P29" s="2">
        <f t="shared" si="6"/>
        <v>5072.9479999999994</v>
      </c>
      <c r="Q29" s="2">
        <f>$AD$4/SQRT(1-$AD$7*SIN(RADIANS($O29))^2)</f>
        <v>6381406.7520563183</v>
      </c>
      <c r="R29" s="20">
        <f t="shared" si="7"/>
        <v>2225007.7582550831</v>
      </c>
      <c r="S29" s="20">
        <f t="shared" si="8"/>
        <v>-5440071.354697003</v>
      </c>
      <c r="T29" s="20">
        <f>((1-$AD$7)*$Q29+$P29)*SIN(RADIANS($O29))</f>
        <v>-2481704.8500872659</v>
      </c>
      <c r="U29" s="5">
        <f t="shared" si="9"/>
        <v>-93.142924542251237</v>
      </c>
      <c r="V29" s="5">
        <f t="shared" si="10"/>
        <v>-745.95948090211539</v>
      </c>
      <c r="W29" s="5">
        <f t="shared" si="11"/>
        <v>-1.941492838363672</v>
      </c>
      <c r="X29" s="5">
        <f t="shared" si="12"/>
        <v>751.00217831496627</v>
      </c>
      <c r="Y29" s="5">
        <f t="shared" si="13"/>
        <v>-53.642602282735133</v>
      </c>
      <c r="Z29" s="5">
        <f t="shared" si="14"/>
        <v>-25.560295802776608</v>
      </c>
      <c r="AA29" s="5">
        <f t="shared" si="15"/>
        <v>-1.9381225541909703</v>
      </c>
      <c r="AB29" s="5">
        <f t="shared" si="16"/>
        <v>751.00217831496627</v>
      </c>
    </row>
    <row r="30" spans="1:28">
      <c r="A30" s="10" t="s">
        <v>127</v>
      </c>
      <c r="B30" s="1">
        <v>-22.979999999981374</v>
      </c>
      <c r="C30" s="1">
        <v>76.110000000335276</v>
      </c>
      <c r="D30" s="1">
        <v>30.504999999999999</v>
      </c>
      <c r="E30" s="2">
        <f t="shared" si="2"/>
        <v>79.503537657453833</v>
      </c>
      <c r="G30" s="2">
        <f t="shared" si="0"/>
        <v>627767.25</v>
      </c>
      <c r="H30" s="2">
        <f t="shared" si="1"/>
        <v>7453147.0600000005</v>
      </c>
      <c r="I30" s="19">
        <v>5030.5050000000001</v>
      </c>
      <c r="J30" s="1">
        <v>0</v>
      </c>
      <c r="K30" s="1">
        <f t="shared" si="3"/>
        <v>5030.5050000000001</v>
      </c>
      <c r="L30" s="2">
        <f t="shared" si="4"/>
        <v>627577.98</v>
      </c>
      <c r="M30" s="2">
        <f t="shared" si="5"/>
        <v>7452779.1400000006</v>
      </c>
      <c r="N30" s="3">
        <f>-1*Sheet2!D30</f>
        <v>-67.754919015900001</v>
      </c>
      <c r="O30" s="3">
        <f>-1*Sheet2!E30</f>
        <v>-23.028534601400001</v>
      </c>
      <c r="P30" s="2">
        <f t="shared" si="6"/>
        <v>5072.7489999999998</v>
      </c>
      <c r="Q30" s="2">
        <f>$AD$4/SQRT(1-$AD$7*SIN(RADIANS($O30))^2)</f>
        <v>6381406.5083522443</v>
      </c>
      <c r="R30" s="20">
        <f t="shared" si="7"/>
        <v>2225055.9825973837</v>
      </c>
      <c r="S30" s="20">
        <f t="shared" si="8"/>
        <v>-5440093.9180092756</v>
      </c>
      <c r="T30" s="20">
        <f>((1-$AD$7)*$Q30+$P30)*SIN(RADIANS($O30))</f>
        <v>-2481612.2625752413</v>
      </c>
      <c r="U30" s="5">
        <f t="shared" si="9"/>
        <v>-57.049928930890545</v>
      </c>
      <c r="V30" s="5">
        <f t="shared" si="10"/>
        <v>-645.43884559857463</v>
      </c>
      <c r="W30" s="5">
        <f t="shared" si="11"/>
        <v>-2.129055948478225</v>
      </c>
      <c r="X30" s="5">
        <f t="shared" si="12"/>
        <v>647.30894014636579</v>
      </c>
      <c r="Y30" s="5">
        <f t="shared" si="13"/>
        <v>-17.549343651674747</v>
      </c>
      <c r="Z30" s="5">
        <f t="shared" si="14"/>
        <v>74.960222693529559</v>
      </c>
      <c r="AA30" s="5">
        <f t="shared" si="15"/>
        <v>-2.1373123495206023</v>
      </c>
      <c r="AB30" s="5">
        <f t="shared" si="16"/>
        <v>647.30894014636579</v>
      </c>
    </row>
    <row r="31" spans="1:28">
      <c r="A31" s="10" t="s">
        <v>128</v>
      </c>
      <c r="B31" s="1">
        <v>-37.010000000009313</v>
      </c>
      <c r="C31" s="1">
        <v>65.849999999627471</v>
      </c>
      <c r="D31" s="1">
        <v>30.510999999999999</v>
      </c>
      <c r="E31" s="2">
        <f t="shared" si="2"/>
        <v>75.537822314067455</v>
      </c>
      <c r="G31" s="2">
        <f t="shared" si="0"/>
        <v>627753.22</v>
      </c>
      <c r="H31" s="2">
        <f t="shared" si="1"/>
        <v>7453136.7999999998</v>
      </c>
      <c r="I31" s="19">
        <v>5030.5110000000004</v>
      </c>
      <c r="J31" s="1">
        <v>0</v>
      </c>
      <c r="K31" s="1">
        <f t="shared" si="3"/>
        <v>5030.5110000000004</v>
      </c>
      <c r="L31" s="2">
        <f t="shared" si="4"/>
        <v>627563.94999999995</v>
      </c>
      <c r="M31" s="2">
        <f t="shared" si="5"/>
        <v>7452768.8799999999</v>
      </c>
      <c r="N31" s="3">
        <f>-1*Sheet2!D31</f>
        <v>-67.755055063900002</v>
      </c>
      <c r="O31" s="3">
        <f>-1*Sheet2!E31</f>
        <v>-23.028628339499999</v>
      </c>
      <c r="P31" s="2">
        <f t="shared" si="6"/>
        <v>5072.7550000000001</v>
      </c>
      <c r="Q31" s="2">
        <f>$AD$4/SQRT(1-$AD$7*SIN(RADIANS($O31))^2)</f>
        <v>6381406.5335398866</v>
      </c>
      <c r="R31" s="20">
        <f t="shared" si="7"/>
        <v>2225041.5286924588</v>
      </c>
      <c r="S31" s="20">
        <f t="shared" si="8"/>
        <v>-5440095.4447680479</v>
      </c>
      <c r="T31" s="20">
        <f>((1-$AD$7)*$Q31+$P31)*SIN(RADIANS($O31))</f>
        <v>-2481621.8262693519</v>
      </c>
      <c r="U31" s="5">
        <f t="shared" si="9"/>
        <v>-71.006017583416934</v>
      </c>
      <c r="V31" s="5">
        <f t="shared" si="10"/>
        <v>-655.82817529271153</v>
      </c>
      <c r="W31" s="5">
        <f t="shared" si="11"/>
        <v>-2.1242603352359595</v>
      </c>
      <c r="X31" s="5">
        <f t="shared" si="12"/>
        <v>659.00287574056335</v>
      </c>
      <c r="Y31" s="5">
        <f t="shared" si="13"/>
        <v>-31.505459578656286</v>
      </c>
      <c r="Z31" s="5">
        <f t="shared" si="14"/>
        <v>64.570930298415547</v>
      </c>
      <c r="AA31" s="5">
        <f t="shared" si="15"/>
        <v>-2.1312518186093214</v>
      </c>
      <c r="AB31" s="5">
        <f t="shared" si="16"/>
        <v>659.00287574056335</v>
      </c>
    </row>
    <row r="32" spans="1:28">
      <c r="A32" s="10" t="s">
        <v>129</v>
      </c>
      <c r="B32" s="1">
        <v>-34.849999999976717</v>
      </c>
      <c r="C32" s="1">
        <v>23.230000000447035</v>
      </c>
      <c r="D32" s="1">
        <v>30.305</v>
      </c>
      <c r="E32" s="2">
        <f t="shared" si="2"/>
        <v>41.882638408046198</v>
      </c>
      <c r="G32" s="2">
        <f t="shared" si="0"/>
        <v>627755.38</v>
      </c>
      <c r="H32" s="2">
        <f t="shared" si="1"/>
        <v>7453094.1800000006</v>
      </c>
      <c r="I32" s="19">
        <v>5030.3050000000003</v>
      </c>
      <c r="J32" s="1">
        <v>0</v>
      </c>
      <c r="K32" s="1">
        <f t="shared" si="3"/>
        <v>5030.3050000000003</v>
      </c>
      <c r="L32" s="2">
        <f t="shared" si="4"/>
        <v>627566.11</v>
      </c>
      <c r="M32" s="2">
        <f t="shared" si="5"/>
        <v>7452726.2600000007</v>
      </c>
      <c r="N32" s="3">
        <f>-1*Sheet2!D32</f>
        <v>-67.755030452</v>
      </c>
      <c r="O32" s="3">
        <f>-1*Sheet2!E32</f>
        <v>-23.029013086500001</v>
      </c>
      <c r="P32" s="2">
        <f t="shared" si="6"/>
        <v>5072.549</v>
      </c>
      <c r="Q32" s="2">
        <f>$AD$4/SQRT(1-$AD$7*SIN(RADIANS($O32))^2)</f>
        <v>6381406.6369231232</v>
      </c>
      <c r="R32" s="20">
        <f t="shared" si="7"/>
        <v>2225037.4786717794</v>
      </c>
      <c r="S32" s="20">
        <f t="shared" si="8"/>
        <v>-5440078.8735025311</v>
      </c>
      <c r="T32" s="20">
        <f>((1-$AD$7)*$Q32+$P32)*SIN(RADIANS($O32))</f>
        <v>-2481660.9900577068</v>
      </c>
      <c r="U32" s="5">
        <f t="shared" si="9"/>
        <v>-68.481073658424506</v>
      </c>
      <c r="V32" s="5">
        <f t="shared" si="10"/>
        <v>-698.47078504325043</v>
      </c>
      <c r="W32" s="5">
        <f t="shared" si="11"/>
        <v>-2.3347798885089048</v>
      </c>
      <c r="X32" s="5">
        <f t="shared" si="12"/>
        <v>701.11982207979702</v>
      </c>
      <c r="Y32" s="5">
        <f t="shared" si="13"/>
        <v>-28.980629025706065</v>
      </c>
      <c r="Z32" s="5">
        <f t="shared" si="14"/>
        <v>21.928290302585687</v>
      </c>
      <c r="AA32" s="5">
        <f t="shared" si="15"/>
        <v>-2.336949432505163</v>
      </c>
      <c r="AB32" s="5">
        <f t="shared" si="16"/>
        <v>701.11982207979702</v>
      </c>
    </row>
    <row r="33" spans="1:28">
      <c r="A33" s="10" t="s">
        <v>130</v>
      </c>
      <c r="B33" s="1">
        <v>-62.209999999962747</v>
      </c>
      <c r="C33" s="1">
        <v>27.040000000037253</v>
      </c>
      <c r="D33" s="1">
        <v>30.712</v>
      </c>
      <c r="E33" s="2">
        <f t="shared" si="2"/>
        <v>67.832482631828967</v>
      </c>
      <c r="G33" s="2">
        <f t="shared" si="0"/>
        <v>627728.02</v>
      </c>
      <c r="H33" s="2">
        <f t="shared" si="1"/>
        <v>7453097.9900000002</v>
      </c>
      <c r="I33" s="19">
        <v>5030.7120000000004</v>
      </c>
      <c r="J33" s="1">
        <v>0</v>
      </c>
      <c r="K33" s="1">
        <f t="shared" si="3"/>
        <v>5030.7120000000004</v>
      </c>
      <c r="L33" s="2">
        <f t="shared" si="4"/>
        <v>627538.75</v>
      </c>
      <c r="M33" s="2">
        <f t="shared" si="5"/>
        <v>7452730.0700000003</v>
      </c>
      <c r="N33" s="3">
        <f>-1*Sheet2!D33</f>
        <v>-67.755297736700001</v>
      </c>
      <c r="O33" s="3">
        <f>-1*Sheet2!E33</f>
        <v>-23.028980777800001</v>
      </c>
      <c r="P33" s="2">
        <f t="shared" si="6"/>
        <v>5072.9560000000001</v>
      </c>
      <c r="Q33" s="2">
        <f>$AD$4/SQRT(1-$AD$7*SIN(RADIANS($O33))^2)</f>
        <v>6381406.62824158</v>
      </c>
      <c r="R33" s="20">
        <f t="shared" si="7"/>
        <v>2225012.7727871449</v>
      </c>
      <c r="S33" s="20">
        <f t="shared" si="8"/>
        <v>-5440090.8964961348</v>
      </c>
      <c r="T33" s="20">
        <f>((1-$AD$7)*$Q33+$P33)*SIN(RADIANS($O33))</f>
        <v>-2481657.8537765001</v>
      </c>
      <c r="U33" s="5">
        <f t="shared" si="9"/>
        <v>-95.899725398540724</v>
      </c>
      <c r="V33" s="5">
        <f t="shared" si="10"/>
        <v>-694.89011111354296</v>
      </c>
      <c r="W33" s="5">
        <f t="shared" si="11"/>
        <v>-1.9277399147148913</v>
      </c>
      <c r="X33" s="5">
        <f t="shared" si="12"/>
        <v>700.77659526683294</v>
      </c>
      <c r="Y33" s="5">
        <f t="shared" si="13"/>
        <v>-56.399268837353837</v>
      </c>
      <c r="Z33" s="5">
        <f t="shared" si="14"/>
        <v>25.509082464331232</v>
      </c>
      <c r="AA33" s="5">
        <f t="shared" si="15"/>
        <v>-1.9301461011066596</v>
      </c>
      <c r="AB33" s="5">
        <f t="shared" si="16"/>
        <v>700.77659526683294</v>
      </c>
    </row>
    <row r="34" spans="1:28">
      <c r="A34" s="10" t="s">
        <v>131</v>
      </c>
      <c r="B34" s="1">
        <v>-69.810000000055879</v>
      </c>
      <c r="C34" s="1">
        <v>2.2400000002235174</v>
      </c>
      <c r="D34" s="1">
        <v>30.712</v>
      </c>
      <c r="E34" s="2">
        <f t="shared" si="2"/>
        <v>69.845928299427754</v>
      </c>
      <c r="G34" s="2">
        <f t="shared" si="0"/>
        <v>627720.41999999993</v>
      </c>
      <c r="H34" s="2">
        <f t="shared" si="1"/>
        <v>7453073.1900000004</v>
      </c>
      <c r="I34" s="19">
        <v>5030.7120000000004</v>
      </c>
      <c r="J34" s="1">
        <v>0</v>
      </c>
      <c r="K34" s="1">
        <f t="shared" si="3"/>
        <v>5030.7120000000004</v>
      </c>
      <c r="L34" s="2">
        <f t="shared" si="4"/>
        <v>627531.14999999991</v>
      </c>
      <c r="M34" s="2">
        <f t="shared" si="5"/>
        <v>7452705.2700000005</v>
      </c>
      <c r="N34" s="3">
        <f>-1*Sheet2!D34</f>
        <v>-67.755369837900005</v>
      </c>
      <c r="O34" s="3">
        <f>-1*Sheet2!E34</f>
        <v>-23.0292053368</v>
      </c>
      <c r="P34" s="2">
        <f t="shared" si="6"/>
        <v>5072.9560000000001</v>
      </c>
      <c r="Q34" s="2">
        <f>$AD$4/SQRT(1-$AD$7*SIN(RADIANS($O34))^2)</f>
        <v>6381406.688582141</v>
      </c>
      <c r="R34" s="20">
        <f t="shared" si="7"/>
        <v>2225002.2411428723</v>
      </c>
      <c r="S34" s="20">
        <f t="shared" si="8"/>
        <v>-5440084.684715989</v>
      </c>
      <c r="T34" s="20">
        <f>((1-$AD$7)*$Q34+$P34)*SIN(RADIANS($O34))</f>
        <v>-2481680.758855361</v>
      </c>
      <c r="U34" s="5">
        <f t="shared" si="9"/>
        <v>-103.29584820478448</v>
      </c>
      <c r="V34" s="5">
        <f t="shared" si="10"/>
        <v>-719.77869766212916</v>
      </c>
      <c r="W34" s="5">
        <f t="shared" si="11"/>
        <v>-1.9306275163772284</v>
      </c>
      <c r="X34" s="5">
        <f t="shared" si="12"/>
        <v>726.42760112313942</v>
      </c>
      <c r="Y34" s="5">
        <f t="shared" si="13"/>
        <v>-63.795457071539659</v>
      </c>
      <c r="Z34" s="5">
        <f t="shared" si="14"/>
        <v>0.62051519150685053</v>
      </c>
      <c r="AA34" s="5">
        <f t="shared" si="15"/>
        <v>-1.9301644988195146</v>
      </c>
      <c r="AB34" s="5">
        <f t="shared" si="16"/>
        <v>726.42760112313942</v>
      </c>
    </row>
    <row r="35" spans="1:28">
      <c r="A35" s="10" t="s">
        <v>132</v>
      </c>
      <c r="B35" s="1">
        <v>-72.25</v>
      </c>
      <c r="C35" s="1">
        <v>-32.929999999701977</v>
      </c>
      <c r="D35" s="1">
        <v>31.006</v>
      </c>
      <c r="E35" s="2">
        <f t="shared" si="2"/>
        <v>79.400550375802638</v>
      </c>
      <c r="G35" s="2">
        <f t="shared" ref="G35:G66" si="17">B35+B$1</f>
        <v>627717.98</v>
      </c>
      <c r="H35" s="2">
        <f t="shared" ref="H35:H66" si="18">C35+C$1</f>
        <v>7453038.0200000005</v>
      </c>
      <c r="I35" s="19">
        <v>5031.0060000000003</v>
      </c>
      <c r="J35" s="1">
        <v>0</v>
      </c>
      <c r="K35" s="1">
        <f t="shared" si="3"/>
        <v>5031.0060000000003</v>
      </c>
      <c r="L35" s="2">
        <f t="shared" si="4"/>
        <v>627528.71</v>
      </c>
      <c r="M35" s="2">
        <f t="shared" si="5"/>
        <v>7452670.1000000006</v>
      </c>
      <c r="N35" s="3">
        <f>-1*Sheet2!D35</f>
        <v>-67.755390729799998</v>
      </c>
      <c r="O35" s="3">
        <f>-1*Sheet2!E35</f>
        <v>-23.029523153900001</v>
      </c>
      <c r="P35" s="2">
        <f t="shared" si="6"/>
        <v>5073.25</v>
      </c>
      <c r="Q35" s="2">
        <f>$AD$4/SQRT(1-$AD$7*SIN(RADIANS($O35))^2)</f>
        <v>6381406.7739825826</v>
      </c>
      <c r="R35" s="20">
        <f t="shared" si="7"/>
        <v>2224995.1433728691</v>
      </c>
      <c r="S35" s="20">
        <f t="shared" si="8"/>
        <v>-5440072.9920472596</v>
      </c>
      <c r="T35" s="20">
        <f>((1-$AD$7)*$Q35+$P35)*SIN(RADIANS($O35))</f>
        <v>-2481713.2912359694</v>
      </c>
      <c r="U35" s="5">
        <f t="shared" si="9"/>
        <v>-105.43873768711312</v>
      </c>
      <c r="V35" s="5">
        <f t="shared" si="10"/>
        <v>-755.00335701331267</v>
      </c>
      <c r="W35" s="5">
        <f t="shared" si="11"/>
        <v>-1.6407528154963984</v>
      </c>
      <c r="X35" s="5">
        <f t="shared" si="12"/>
        <v>761.56976959000303</v>
      </c>
      <c r="Y35" s="5">
        <f t="shared" si="13"/>
        <v>-65.938437335760085</v>
      </c>
      <c r="Z35" s="5">
        <f t="shared" si="14"/>
        <v>-34.604105415038248</v>
      </c>
      <c r="AA35" s="5">
        <f t="shared" si="15"/>
        <v>-1.6362805170865755</v>
      </c>
      <c r="AB35" s="5">
        <f t="shared" si="16"/>
        <v>761.56976959000303</v>
      </c>
    </row>
    <row r="36" spans="1:28">
      <c r="A36" s="10" t="s">
        <v>133</v>
      </c>
      <c r="B36" s="1">
        <v>-43.430000000051223</v>
      </c>
      <c r="C36" s="1">
        <v>3.6200000001117587</v>
      </c>
      <c r="D36" s="1">
        <v>30.713000000000001</v>
      </c>
      <c r="E36" s="2">
        <f t="shared" si="2"/>
        <v>43.580606925618397</v>
      </c>
      <c r="G36" s="2">
        <f t="shared" si="17"/>
        <v>627746.79999999993</v>
      </c>
      <c r="H36" s="2">
        <f t="shared" si="18"/>
        <v>7453074.5700000003</v>
      </c>
      <c r="I36" s="19">
        <v>5030.7129999999997</v>
      </c>
      <c r="J36" s="1">
        <v>0</v>
      </c>
      <c r="K36" s="1">
        <f t="shared" si="3"/>
        <v>5030.7129999999997</v>
      </c>
      <c r="L36" s="2">
        <f t="shared" si="4"/>
        <v>627557.52999999991</v>
      </c>
      <c r="M36" s="2">
        <f t="shared" si="5"/>
        <v>7452706.6500000004</v>
      </c>
      <c r="N36" s="3">
        <f>-1*Sheet2!D36</f>
        <v>-67.755112545700001</v>
      </c>
      <c r="O36" s="3">
        <f>-1*Sheet2!E36</f>
        <v>-23.029190848500001</v>
      </c>
      <c r="P36" s="2">
        <f t="shared" si="6"/>
        <v>5072.9569999999994</v>
      </c>
      <c r="Q36" s="2">
        <f>$AD$4/SQRT(1-$AD$7*SIN(RADIANS($O36))^2)</f>
        <v>6381406.6846890207</v>
      </c>
      <c r="R36" s="20">
        <f t="shared" si="7"/>
        <v>2225026.9084998313</v>
      </c>
      <c r="S36" s="20">
        <f t="shared" si="8"/>
        <v>-5440075.2753556883</v>
      </c>
      <c r="T36" s="20">
        <f>((1-$AD$7)*$Q36+$P36)*SIN(RADIANS($O36))</f>
        <v>-2481679.281437167</v>
      </c>
      <c r="U36" s="5">
        <f t="shared" si="9"/>
        <v>-76.902320932732394</v>
      </c>
      <c r="V36" s="5">
        <f t="shared" si="10"/>
        <v>-718.17275841669436</v>
      </c>
      <c r="W36" s="5">
        <f t="shared" si="11"/>
        <v>-1.9290733376031994</v>
      </c>
      <c r="X36" s="5">
        <f t="shared" si="12"/>
        <v>721.55791406766275</v>
      </c>
      <c r="Y36" s="5">
        <f t="shared" si="13"/>
        <v>-37.401925569866663</v>
      </c>
      <c r="Z36" s="5">
        <f t="shared" si="14"/>
        <v>2.2263852189784834</v>
      </c>
      <c r="AA36" s="5">
        <f t="shared" si="15"/>
        <v>-1.9289557313015984</v>
      </c>
      <c r="AB36" s="5">
        <f t="shared" si="16"/>
        <v>721.55791406766275</v>
      </c>
    </row>
    <row r="37" spans="1:28">
      <c r="A37" s="10" t="s">
        <v>134</v>
      </c>
      <c r="B37" s="1">
        <v>7.3100000000558794</v>
      </c>
      <c r="C37" s="1">
        <v>-4.8200000002980232</v>
      </c>
      <c r="D37" s="1">
        <v>30.31</v>
      </c>
      <c r="E37" s="2">
        <f t="shared" si="2"/>
        <v>8.7560550480047752</v>
      </c>
      <c r="G37" s="2">
        <f t="shared" si="17"/>
        <v>627797.54</v>
      </c>
      <c r="H37" s="2">
        <f t="shared" si="18"/>
        <v>7453066.1299999999</v>
      </c>
      <c r="I37" s="19">
        <v>5030.3100000000004</v>
      </c>
      <c r="J37" s="1">
        <v>0</v>
      </c>
      <c r="K37" s="1">
        <f t="shared" si="3"/>
        <v>5030.3100000000004</v>
      </c>
      <c r="L37" s="2">
        <f t="shared" si="4"/>
        <v>627608.27</v>
      </c>
      <c r="M37" s="2">
        <f t="shared" si="5"/>
        <v>7452698.21</v>
      </c>
      <c r="N37" s="3">
        <f>-1*Sheet2!D37</f>
        <v>-67.754616742699994</v>
      </c>
      <c r="O37" s="3">
        <f>-1*Sheet2!E37</f>
        <v>-23.029263176000001</v>
      </c>
      <c r="P37" s="2">
        <f t="shared" si="6"/>
        <v>5072.5540000000001</v>
      </c>
      <c r="Q37" s="2">
        <f>$AD$4/SQRT(1-$AD$7*SIN(RADIANS($O37))^2)</f>
        <v>6381406.7041240092</v>
      </c>
      <c r="R37" s="20">
        <f t="shared" si="7"/>
        <v>2225072.655932006</v>
      </c>
      <c r="S37" s="20">
        <f t="shared" si="8"/>
        <v>-5440052.7752741035</v>
      </c>
      <c r="T37" s="20">
        <f>((1-$AD$7)*$Q37+$P37)*SIN(RADIANS($O37))</f>
        <v>-2481686.5012004729</v>
      </c>
      <c r="U37" s="5">
        <f t="shared" si="9"/>
        <v>-26.04186157148672</v>
      </c>
      <c r="V37" s="5">
        <f t="shared" si="10"/>
        <v>-726.18880881690984</v>
      </c>
      <c r="W37" s="5">
        <f t="shared" si="11"/>
        <v>-2.3325750510230705</v>
      </c>
      <c r="X37" s="5">
        <f t="shared" si="12"/>
        <v>725.93083094345525</v>
      </c>
      <c r="Y37" s="5">
        <f t="shared" si="13"/>
        <v>13.458510227552223</v>
      </c>
      <c r="Z37" s="5">
        <f t="shared" si="14"/>
        <v>-5.7898446077092292</v>
      </c>
      <c r="AA37" s="5">
        <f t="shared" si="15"/>
        <v>-2.3318626073984787</v>
      </c>
      <c r="AB37" s="5">
        <f t="shared" si="16"/>
        <v>725.93083094345525</v>
      </c>
    </row>
    <row r="38" spans="1:28">
      <c r="A38" s="10" t="s">
        <v>135</v>
      </c>
      <c r="B38" s="1">
        <v>17.770000000018626</v>
      </c>
      <c r="C38" s="1">
        <v>-25.059999999590218</v>
      </c>
      <c r="D38" s="1">
        <v>30.312999999999999</v>
      </c>
      <c r="E38" s="2">
        <f t="shared" si="2"/>
        <v>30.720945623143237</v>
      </c>
      <c r="G38" s="2">
        <f t="shared" si="17"/>
        <v>627808</v>
      </c>
      <c r="H38" s="2">
        <f t="shared" si="18"/>
        <v>7453045.8900000006</v>
      </c>
      <c r="I38" s="19">
        <v>5030.3130000000001</v>
      </c>
      <c r="J38" s="1">
        <v>0</v>
      </c>
      <c r="K38" s="1">
        <f t="shared" si="3"/>
        <v>5030.3130000000001</v>
      </c>
      <c r="L38" s="2">
        <f t="shared" si="4"/>
        <v>627618.73</v>
      </c>
      <c r="M38" s="2">
        <f t="shared" si="5"/>
        <v>7452677.9700000007</v>
      </c>
      <c r="N38" s="3">
        <f>-1*Sheet2!D38</f>
        <v>-67.754512997999996</v>
      </c>
      <c r="O38" s="3">
        <f>-1*Sheet2!E38</f>
        <v>-23.0294451655</v>
      </c>
      <c r="P38" s="2">
        <f t="shared" si="6"/>
        <v>5072.5569999999998</v>
      </c>
      <c r="Q38" s="2">
        <f>$AD$4/SQRT(1-$AD$7*SIN(RADIANS($O38))^2)</f>
        <v>6381406.7530262815</v>
      </c>
      <c r="R38" s="20">
        <f t="shared" si="7"/>
        <v>2225079.5199663779</v>
      </c>
      <c r="S38" s="20">
        <f t="shared" si="8"/>
        <v>-5440041.4454880515</v>
      </c>
      <c r="T38" s="20">
        <f>((1-$AD$7)*$Q38+$P38)*SIN(RADIANS($O38))</f>
        <v>-2481705.0653158855</v>
      </c>
      <c r="U38" s="5">
        <f t="shared" si="9"/>
        <v>-15.399512523927157</v>
      </c>
      <c r="V38" s="5">
        <f t="shared" si="10"/>
        <v>-746.35922792902431</v>
      </c>
      <c r="W38" s="5">
        <f t="shared" si="11"/>
        <v>-2.3318791607280218</v>
      </c>
      <c r="X38" s="5">
        <f t="shared" si="12"/>
        <v>745.77350078506424</v>
      </c>
      <c r="Y38" s="5">
        <f t="shared" si="13"/>
        <v>24.100806268846299</v>
      </c>
      <c r="Z38" s="5">
        <f t="shared" si="14"/>
        <v>-25.960291487878973</v>
      </c>
      <c r="AA38" s="5">
        <f t="shared" si="15"/>
        <v>-2.3289443177871014</v>
      </c>
      <c r="AB38" s="5">
        <f t="shared" si="16"/>
        <v>745.77350078506424</v>
      </c>
    </row>
    <row r="39" spans="1:28">
      <c r="A39" s="10" t="s">
        <v>136</v>
      </c>
      <c r="B39" s="1">
        <v>-18.130000000004657</v>
      </c>
      <c r="C39" s="1">
        <v>-25.070000000298023</v>
      </c>
      <c r="D39" s="1">
        <v>30.312999999999999</v>
      </c>
      <c r="E39" s="2">
        <f t="shared" si="2"/>
        <v>30.938678058622862</v>
      </c>
      <c r="G39" s="2">
        <f t="shared" si="17"/>
        <v>627772.1</v>
      </c>
      <c r="H39" s="2">
        <f t="shared" si="18"/>
        <v>7453045.8799999999</v>
      </c>
      <c r="I39" s="19">
        <v>5030.3130000000001</v>
      </c>
      <c r="J39" s="1">
        <v>0</v>
      </c>
      <c r="K39" s="1">
        <f t="shared" si="3"/>
        <v>5030.3130000000001</v>
      </c>
      <c r="L39" s="2">
        <f t="shared" si="4"/>
        <v>627582.82999999996</v>
      </c>
      <c r="M39" s="2">
        <f t="shared" si="5"/>
        <v>7452677.96</v>
      </c>
      <c r="N39" s="3">
        <f>-1*Sheet2!D39</f>
        <v>-67.754863297100002</v>
      </c>
      <c r="O39" s="3">
        <f>-1*Sheet2!E39</f>
        <v>-23.029448013</v>
      </c>
      <c r="P39" s="2">
        <f t="shared" si="6"/>
        <v>5072.5569999999998</v>
      </c>
      <c r="Q39" s="2">
        <f>$AD$4/SQRT(1-$AD$7*SIN(RADIANS($O39))^2)</f>
        <v>6381406.7537914338</v>
      </c>
      <c r="R39" s="20">
        <f t="shared" si="7"/>
        <v>2225046.2134648017</v>
      </c>
      <c r="S39" s="20">
        <f t="shared" si="8"/>
        <v>-5440054.9349654419</v>
      </c>
      <c r="T39" s="20">
        <f>((1-$AD$7)*$Q39+$P39)*SIN(RADIANS($O39))</f>
        <v>-2481705.3557608901</v>
      </c>
      <c r="U39" s="5">
        <f t="shared" si="9"/>
        <v>-51.333810263510784</v>
      </c>
      <c r="V39" s="5">
        <f t="shared" si="10"/>
        <v>-746.67490454519816</v>
      </c>
      <c r="W39" s="5">
        <f t="shared" si="11"/>
        <v>-2.3321040113232243</v>
      </c>
      <c r="X39" s="5">
        <f t="shared" si="12"/>
        <v>747.69090452824594</v>
      </c>
      <c r="Y39" s="5">
        <f t="shared" si="13"/>
        <v>-11.833492300953374</v>
      </c>
      <c r="Z39" s="5">
        <f t="shared" si="14"/>
        <v>-26.275873662586427</v>
      </c>
      <c r="AA39" s="5">
        <f t="shared" si="15"/>
        <v>-2.3289111263460818</v>
      </c>
      <c r="AB39" s="5">
        <f t="shared" si="16"/>
        <v>747.69090452824594</v>
      </c>
    </row>
    <row r="40" spans="1:28">
      <c r="A40" s="10" t="s">
        <v>137</v>
      </c>
      <c r="B40" s="1">
        <v>-47.42000000004191</v>
      </c>
      <c r="C40" s="1">
        <v>-43.240000000223517</v>
      </c>
      <c r="D40" s="1" t="s">
        <v>138</v>
      </c>
      <c r="E40" s="2">
        <f t="shared" si="2"/>
        <v>64.174402997015122</v>
      </c>
      <c r="G40" s="2">
        <f t="shared" si="17"/>
        <v>627742.80999999994</v>
      </c>
      <c r="H40" s="2">
        <f t="shared" si="18"/>
        <v>7453027.71</v>
      </c>
      <c r="I40" s="19">
        <v>5030.7049999999999</v>
      </c>
      <c r="J40" s="1">
        <v>0</v>
      </c>
      <c r="K40" s="1">
        <f t="shared" si="3"/>
        <v>5030.7049999999999</v>
      </c>
      <c r="L40" s="2">
        <f t="shared" si="4"/>
        <v>627553.53999999992</v>
      </c>
      <c r="M40" s="2">
        <f t="shared" si="5"/>
        <v>7452659.79</v>
      </c>
      <c r="N40" s="3">
        <f>-1*Sheet2!D40</f>
        <v>-67.755147591699995</v>
      </c>
      <c r="O40" s="3">
        <f>-1*Sheet2!E40</f>
        <v>-23.0296143602</v>
      </c>
      <c r="P40" s="2">
        <f t="shared" si="6"/>
        <v>5072.9489999999996</v>
      </c>
      <c r="Q40" s="2">
        <f>$AD$4/SQRT(1-$AD$7*SIN(RADIANS($O40))^2)</f>
        <v>6381406.7984907413</v>
      </c>
      <c r="R40" s="20">
        <f t="shared" si="7"/>
        <v>2225016.6266999836</v>
      </c>
      <c r="S40" s="20">
        <f t="shared" si="8"/>
        <v>-5440059.6334518827</v>
      </c>
      <c r="T40" s="20">
        <f>((1-$AD$7)*$Q40+$P40)*SIN(RADIANS($O40))</f>
        <v>-2481722.4765181816</v>
      </c>
      <c r="U40" s="5">
        <f t="shared" si="9"/>
        <v>-80.497156730657863</v>
      </c>
      <c r="V40" s="5">
        <f t="shared" si="10"/>
        <v>-765.11183125860987</v>
      </c>
      <c r="W40" s="5">
        <f t="shared" si="11"/>
        <v>-1.9425996192262573</v>
      </c>
      <c r="X40" s="5">
        <f t="shared" si="12"/>
        <v>768.56729373176279</v>
      </c>
      <c r="Y40" s="5">
        <f t="shared" si="13"/>
        <v>-40.996884812992128</v>
      </c>
      <c r="Z40" s="5">
        <f t="shared" si="14"/>
        <v>-44.712679405018648</v>
      </c>
      <c r="AA40" s="5">
        <f t="shared" si="15"/>
        <v>-1.9371348194842515</v>
      </c>
      <c r="AB40" s="5">
        <f t="shared" si="16"/>
        <v>768.56729373176279</v>
      </c>
    </row>
    <row r="41" spans="1:28">
      <c r="A41" s="10" t="s">
        <v>139</v>
      </c>
      <c r="B41" s="1">
        <v>-31.180000000051223</v>
      </c>
      <c r="C41" s="1">
        <v>-49.410000000149012</v>
      </c>
      <c r="D41" s="1" t="s">
        <v>138</v>
      </c>
      <c r="E41" s="2">
        <f t="shared" si="2"/>
        <v>58.425512406977823</v>
      </c>
      <c r="G41" s="2">
        <f t="shared" si="17"/>
        <v>627759.04999999993</v>
      </c>
      <c r="H41" s="2">
        <f t="shared" si="18"/>
        <v>7453021.54</v>
      </c>
      <c r="I41" s="19">
        <v>5030.7079999999996</v>
      </c>
      <c r="J41" s="1">
        <v>0</v>
      </c>
      <c r="K41" s="1">
        <f t="shared" si="3"/>
        <v>5030.7079999999996</v>
      </c>
      <c r="L41" s="2">
        <f t="shared" si="4"/>
        <v>627569.77999999991</v>
      </c>
      <c r="M41" s="2">
        <f t="shared" si="5"/>
        <v>7452653.6200000001</v>
      </c>
      <c r="N41" s="3">
        <f>-1*Sheet2!D41</f>
        <v>-67.754988615299993</v>
      </c>
      <c r="O41" s="3">
        <f>-1*Sheet2!E41</f>
        <v>-23.029668836199999</v>
      </c>
      <c r="P41" s="2">
        <f t="shared" si="6"/>
        <v>5072.9519999999993</v>
      </c>
      <c r="Q41" s="2">
        <f>$AD$4/SQRT(1-$AD$7*SIN(RADIANS($O41))^2)</f>
        <v>6381406.8131290916</v>
      </c>
      <c r="R41" s="20">
        <f t="shared" si="7"/>
        <v>2225030.8278810759</v>
      </c>
      <c r="S41" s="20">
        <f t="shared" si="8"/>
        <v>-5440051.2761075422</v>
      </c>
      <c r="T41" s="20">
        <f>((1-$AD$7)*$Q41+$P41)*SIN(RADIANS($O41))</f>
        <v>-2481728.0342363343</v>
      </c>
      <c r="U41" s="5">
        <f t="shared" si="9"/>
        <v>-64.189071131526887</v>
      </c>
      <c r="V41" s="5">
        <f t="shared" si="10"/>
        <v>-771.14948957736669</v>
      </c>
      <c r="W41" s="5">
        <f t="shared" si="11"/>
        <v>-1.9401452067839955</v>
      </c>
      <c r="X41" s="5">
        <f t="shared" si="12"/>
        <v>773.04448311468627</v>
      </c>
      <c r="Y41" s="5">
        <f t="shared" si="13"/>
        <v>-24.688815066754398</v>
      </c>
      <c r="Z41" s="5">
        <f t="shared" si="14"/>
        <v>-50.750380277550633</v>
      </c>
      <c r="AA41" s="5">
        <f t="shared" si="15"/>
        <v>-1.9340963252049654</v>
      </c>
      <c r="AB41" s="5">
        <f t="shared" si="16"/>
        <v>773.04448311468627</v>
      </c>
    </row>
    <row r="42" spans="1:28">
      <c r="A42" s="10" t="s">
        <v>140</v>
      </c>
      <c r="B42" s="1">
        <v>-9.4100000000325963</v>
      </c>
      <c r="C42" s="1">
        <v>-56.299999999813735</v>
      </c>
      <c r="D42" s="1" t="s">
        <v>138</v>
      </c>
      <c r="E42" s="2">
        <f t="shared" si="2"/>
        <v>57.080978442732039</v>
      </c>
      <c r="G42" s="2">
        <f t="shared" si="17"/>
        <v>627780.81999999995</v>
      </c>
      <c r="H42" s="2">
        <f t="shared" si="18"/>
        <v>7453014.6500000004</v>
      </c>
      <c r="I42" s="19">
        <v>5030.3090000000002</v>
      </c>
      <c r="J42" s="1">
        <v>0</v>
      </c>
      <c r="K42" s="1">
        <f t="shared" si="3"/>
        <v>5030.3090000000002</v>
      </c>
      <c r="L42" s="2">
        <f t="shared" si="4"/>
        <v>627591.54999999993</v>
      </c>
      <c r="M42" s="2">
        <f t="shared" si="5"/>
        <v>7452646.7300000004</v>
      </c>
      <c r="N42" s="3">
        <f>-1*Sheet2!D42</f>
        <v>-67.754775619</v>
      </c>
      <c r="O42" s="3">
        <f>-1*Sheet2!E42</f>
        <v>-23.029729389900002</v>
      </c>
      <c r="P42" s="2">
        <f t="shared" si="6"/>
        <v>5072.5529999999999</v>
      </c>
      <c r="Q42" s="2">
        <f>$AD$4/SQRT(1-$AD$7*SIN(RADIANS($O42))^2)</f>
        <v>6381406.8294006232</v>
      </c>
      <c r="R42" s="20">
        <f t="shared" si="7"/>
        <v>2225049.9182203286</v>
      </c>
      <c r="S42" s="20">
        <f t="shared" si="8"/>
        <v>-5440040.2345561972</v>
      </c>
      <c r="T42" s="20">
        <f>((1-$AD$7)*$Q42+$P42)*SIN(RADIANS($O42))</f>
        <v>-2481734.05461057</v>
      </c>
      <c r="U42" s="5">
        <f t="shared" si="9"/>
        <v>-42.33954857557427</v>
      </c>
      <c r="V42" s="5">
        <f t="shared" si="10"/>
        <v>-777.86070926741354</v>
      </c>
      <c r="W42" s="5">
        <f t="shared" si="11"/>
        <v>-2.3397815110936904</v>
      </c>
      <c r="X42" s="5">
        <f t="shared" si="12"/>
        <v>778.23513723907911</v>
      </c>
      <c r="Y42" s="5">
        <f t="shared" si="13"/>
        <v>-2.8393126208125992</v>
      </c>
      <c r="Z42" s="5">
        <f t="shared" si="14"/>
        <v>-57.461702699317534</v>
      </c>
      <c r="AA42" s="5">
        <f t="shared" si="15"/>
        <v>-2.3331064037104277</v>
      </c>
      <c r="AB42" s="5">
        <f t="shared" si="16"/>
        <v>778.23513723907911</v>
      </c>
    </row>
    <row r="43" spans="1:28">
      <c r="A43" s="10" t="s">
        <v>141</v>
      </c>
      <c r="B43" s="1">
        <v>9.8100000000558794</v>
      </c>
      <c r="C43" s="1">
        <v>-57.209999999962747</v>
      </c>
      <c r="D43" s="1" t="s">
        <v>138</v>
      </c>
      <c r="E43" s="2">
        <f t="shared" si="2"/>
        <v>58.044984279408965</v>
      </c>
      <c r="G43" s="2">
        <f t="shared" si="17"/>
        <v>627800.04</v>
      </c>
      <c r="H43" s="2">
        <f t="shared" si="18"/>
        <v>7453013.7400000002</v>
      </c>
      <c r="I43" s="19">
        <v>5030.308</v>
      </c>
      <c r="J43" s="1">
        <v>0</v>
      </c>
      <c r="K43" s="1">
        <f t="shared" si="3"/>
        <v>5030.308</v>
      </c>
      <c r="L43" s="2">
        <f t="shared" si="4"/>
        <v>627610.77</v>
      </c>
      <c r="M43" s="2">
        <f t="shared" si="5"/>
        <v>7452645.8200000003</v>
      </c>
      <c r="N43" s="3">
        <f>-1*Sheet2!D43</f>
        <v>-67.7545880009</v>
      </c>
      <c r="O43" s="3">
        <f>-1*Sheet2!E43</f>
        <v>-23.0297361322</v>
      </c>
      <c r="P43" s="2">
        <f t="shared" si="6"/>
        <v>5072.5519999999997</v>
      </c>
      <c r="Q43" s="2">
        <f>$AD$4/SQRT(1-$AD$7*SIN(RADIANS($O43))^2)</f>
        <v>6381406.8312123651</v>
      </c>
      <c r="R43" s="20">
        <f t="shared" si="7"/>
        <v>2225067.6208914421</v>
      </c>
      <c r="S43" s="20">
        <f t="shared" si="8"/>
        <v>-5440032.6770503437</v>
      </c>
      <c r="T43" s="20">
        <f>((1-$AD$7)*$Q43+$P43)*SIN(RADIANS($O43))</f>
        <v>-2481734.7419325369</v>
      </c>
      <c r="U43" s="5">
        <f t="shared" si="9"/>
        <v>-23.093392555428935</v>
      </c>
      <c r="V43" s="5">
        <f t="shared" si="10"/>
        <v>-778.60793629038574</v>
      </c>
      <c r="W43" s="5">
        <f t="shared" si="11"/>
        <v>-2.3407744908123505</v>
      </c>
      <c r="X43" s="5">
        <f t="shared" si="12"/>
        <v>778.17340334513688</v>
      </c>
      <c r="Y43" s="5">
        <f t="shared" si="13"/>
        <v>16.406841428952923</v>
      </c>
      <c r="Z43" s="5">
        <f t="shared" si="14"/>
        <v>-58.208980424882242</v>
      </c>
      <c r="AA43" s="5">
        <f t="shared" si="15"/>
        <v>-2.3341336399353949</v>
      </c>
      <c r="AB43" s="5">
        <f t="shared" si="16"/>
        <v>778.17340334513688</v>
      </c>
    </row>
    <row r="44" spans="1:28">
      <c r="A44" s="10" t="s">
        <v>142</v>
      </c>
      <c r="B44" s="1">
        <v>35.39000000001397</v>
      </c>
      <c r="C44" s="1">
        <v>-42.120000000111759</v>
      </c>
      <c r="D44" s="1">
        <v>29.808</v>
      </c>
      <c r="E44" s="2">
        <f t="shared" si="2"/>
        <v>55.014057294571572</v>
      </c>
      <c r="G44" s="2">
        <f t="shared" si="17"/>
        <v>627825.62</v>
      </c>
      <c r="H44" s="2">
        <f t="shared" si="18"/>
        <v>7453028.8300000001</v>
      </c>
      <c r="I44" s="19">
        <v>5029.808</v>
      </c>
      <c r="J44" s="1">
        <v>0</v>
      </c>
      <c r="K44" s="1">
        <f t="shared" si="3"/>
        <v>5029.808</v>
      </c>
      <c r="L44" s="2">
        <f t="shared" si="4"/>
        <v>627636.35</v>
      </c>
      <c r="M44" s="2">
        <f t="shared" si="5"/>
        <v>7452660.9100000001</v>
      </c>
      <c r="N44" s="3">
        <f>-1*Sheet2!D44</f>
        <v>-67.754339651999999</v>
      </c>
      <c r="O44" s="3">
        <f>-1*Sheet2!E44</f>
        <v>-23.029597885400001</v>
      </c>
      <c r="P44" s="2">
        <f t="shared" si="6"/>
        <v>5072.0519999999997</v>
      </c>
      <c r="Q44" s="2">
        <f>$AD$4/SQRT(1-$AD$7*SIN(RADIANS($O44))^2)</f>
        <v>6381406.7940637711</v>
      </c>
      <c r="R44" s="20">
        <f t="shared" si="7"/>
        <v>2225093.2957975981</v>
      </c>
      <c r="S44" s="20">
        <f t="shared" si="8"/>
        <v>-5440028.154577286</v>
      </c>
      <c r="T44" s="20">
        <f>((1-$AD$7)*$Q44+$P44)*SIN(RADIANS($O44))</f>
        <v>-2481720.4451780939</v>
      </c>
      <c r="U44" s="5">
        <f t="shared" si="9"/>
        <v>2.3826226755668216</v>
      </c>
      <c r="V44" s="5">
        <f t="shared" si="10"/>
        <v>-763.28555716306892</v>
      </c>
      <c r="W44" s="5">
        <f t="shared" si="11"/>
        <v>-2.8388729885024304</v>
      </c>
      <c r="X44" s="5">
        <f t="shared" si="12"/>
        <v>762.52804952604106</v>
      </c>
      <c r="Y44" s="5">
        <f t="shared" si="13"/>
        <v>41.882893847894877</v>
      </c>
      <c r="Z44" s="5">
        <f t="shared" si="14"/>
        <v>-42.886724874508687</v>
      </c>
      <c r="AA44" s="5">
        <f t="shared" si="15"/>
        <v>-2.8341279208343515</v>
      </c>
      <c r="AB44" s="5">
        <f t="shared" si="16"/>
        <v>762.52804952604106</v>
      </c>
    </row>
    <row r="45" spans="1:28">
      <c r="A45" s="10" t="s">
        <v>143</v>
      </c>
      <c r="B45" s="1">
        <v>50.069999999948777</v>
      </c>
      <c r="C45" s="1">
        <v>-45.490000000223517</v>
      </c>
      <c r="D45" s="1" t="s">
        <v>138</v>
      </c>
      <c r="E45" s="2">
        <f t="shared" si="2"/>
        <v>67.648688087909036</v>
      </c>
      <c r="G45" s="2">
        <f t="shared" si="17"/>
        <v>627840.29999999993</v>
      </c>
      <c r="H45" s="2">
        <f t="shared" si="18"/>
        <v>7453025.46</v>
      </c>
      <c r="I45" s="19">
        <v>5029.8050000000003</v>
      </c>
      <c r="J45" s="1">
        <v>0</v>
      </c>
      <c r="K45" s="1">
        <f t="shared" si="3"/>
        <v>5029.8050000000003</v>
      </c>
      <c r="L45" s="2">
        <f t="shared" si="4"/>
        <v>627651.02999999991</v>
      </c>
      <c r="M45" s="2">
        <f t="shared" si="5"/>
        <v>7452657.54</v>
      </c>
      <c r="N45" s="3">
        <f>-1*Sheet2!D45</f>
        <v>-67.754196129700006</v>
      </c>
      <c r="O45" s="3">
        <f>-1*Sheet2!E45</f>
        <v>-23.029627192900001</v>
      </c>
      <c r="P45" s="2">
        <f t="shared" si="6"/>
        <v>5072.049</v>
      </c>
      <c r="Q45" s="2">
        <f>$AD$4/SQRT(1-$AD$7*SIN(RADIANS($O45))^2)</f>
        <v>6381406.8019390376</v>
      </c>
      <c r="R45" s="20">
        <f t="shared" si="7"/>
        <v>2225106.4405965768</v>
      </c>
      <c r="S45" s="20">
        <f t="shared" si="8"/>
        <v>-5440021.4021375068</v>
      </c>
      <c r="T45" s="20">
        <f>((1-$AD$7)*$Q45+$P45)*SIN(RADIANS($O45))</f>
        <v>-2481723.4333656644</v>
      </c>
      <c r="U45" s="5">
        <f t="shared" si="9"/>
        <v>17.105371602330038</v>
      </c>
      <c r="V45" s="5">
        <f t="shared" si="10"/>
        <v>-766.53380292124154</v>
      </c>
      <c r="W45" s="5">
        <f t="shared" si="11"/>
        <v>-2.8422867146416593</v>
      </c>
      <c r="X45" s="5">
        <f t="shared" si="12"/>
        <v>765.96000378228553</v>
      </c>
      <c r="Y45" s="5">
        <f t="shared" si="13"/>
        <v>56.605634216425734</v>
      </c>
      <c r="Z45" s="5">
        <f t="shared" si="14"/>
        <v>-46.135009702550072</v>
      </c>
      <c r="AA45" s="5">
        <f t="shared" si="15"/>
        <v>-2.837264203258993</v>
      </c>
      <c r="AB45" s="5">
        <f t="shared" si="16"/>
        <v>765.96000378228553</v>
      </c>
    </row>
    <row r="46" spans="1:28">
      <c r="A46" s="10" t="s">
        <v>144</v>
      </c>
      <c r="B46" s="1">
        <v>-47.119999999995343</v>
      </c>
      <c r="C46" s="1">
        <v>-58.490000000223517</v>
      </c>
      <c r="D46" s="1" t="s">
        <v>138</v>
      </c>
      <c r="E46" s="2">
        <f t="shared" si="2"/>
        <v>75.109084004704172</v>
      </c>
      <c r="G46" s="2">
        <f t="shared" si="17"/>
        <v>627743.11</v>
      </c>
      <c r="H46" s="2">
        <f t="shared" si="18"/>
        <v>7453012.46</v>
      </c>
      <c r="I46" s="19">
        <v>5031.3130000000001</v>
      </c>
      <c r="J46" s="1">
        <v>0</v>
      </c>
      <c r="K46" s="1">
        <f t="shared" si="3"/>
        <v>5031.3130000000001</v>
      </c>
      <c r="L46" s="2">
        <f t="shared" si="4"/>
        <v>627553.84</v>
      </c>
      <c r="M46" s="2">
        <f t="shared" si="5"/>
        <v>7452644.54</v>
      </c>
      <c r="N46" s="3">
        <f>-1*Sheet2!D46</f>
        <v>-67.755143399399998</v>
      </c>
      <c r="O46" s="3">
        <f>-1*Sheet2!E46</f>
        <v>-23.029752064</v>
      </c>
      <c r="P46" s="2">
        <f t="shared" si="6"/>
        <v>5073.5569999999998</v>
      </c>
      <c r="Q46" s="2">
        <f>$AD$4/SQRT(1-$AD$7*SIN(RADIANS($O46))^2)</f>
        <v>6381406.8354934454</v>
      </c>
      <c r="R46" s="20">
        <f t="shared" si="7"/>
        <v>2225014.9762827777</v>
      </c>
      <c r="S46" s="20">
        <f t="shared" si="8"/>
        <v>-5440054.4622545196</v>
      </c>
      <c r="T46" s="20">
        <f>((1-$AD$7)*$Q46+$P46)*SIN(RADIANS($O46))</f>
        <v>-2481736.7601377489</v>
      </c>
      <c r="U46" s="5">
        <f t="shared" si="9"/>
        <v>-80.067030008236415</v>
      </c>
      <c r="V46" s="5">
        <f t="shared" si="10"/>
        <v>-780.3740238410071</v>
      </c>
      <c r="W46" s="5">
        <f t="shared" si="11"/>
        <v>-1.3364514147305044</v>
      </c>
      <c r="X46" s="5">
        <f t="shared" si="12"/>
        <v>783.68815034690999</v>
      </c>
      <c r="Y46" s="5">
        <f t="shared" si="13"/>
        <v>-40.566794452674472</v>
      </c>
      <c r="Z46" s="5">
        <f t="shared" si="14"/>
        <v>-59.974804255944235</v>
      </c>
      <c r="AA46" s="5">
        <f t="shared" si="15"/>
        <v>-1.3292578730117341</v>
      </c>
      <c r="AB46" s="5">
        <f t="shared" si="16"/>
        <v>783.68815034690999</v>
      </c>
    </row>
    <row r="47" spans="1:28">
      <c r="A47" s="10" t="s">
        <v>145</v>
      </c>
      <c r="B47" s="1">
        <v>-30.630000000004657</v>
      </c>
      <c r="C47" s="1">
        <v>-65.070000000298023</v>
      </c>
      <c r="D47" s="1" t="s">
        <v>138</v>
      </c>
      <c r="E47" s="2">
        <f t="shared" si="2"/>
        <v>71.918716618409363</v>
      </c>
      <c r="G47" s="2">
        <f t="shared" si="17"/>
        <v>627759.6</v>
      </c>
      <c r="H47" s="2">
        <f t="shared" si="18"/>
        <v>7453005.8799999999</v>
      </c>
      <c r="I47" s="19">
        <v>5031.3090000000002</v>
      </c>
      <c r="J47" s="1">
        <v>0</v>
      </c>
      <c r="K47" s="1">
        <f t="shared" si="3"/>
        <v>5031.3090000000002</v>
      </c>
      <c r="L47" s="2">
        <f t="shared" si="4"/>
        <v>627570.32999999996</v>
      </c>
      <c r="M47" s="2">
        <f t="shared" si="5"/>
        <v>7452637.96</v>
      </c>
      <c r="N47" s="3">
        <f>-1*Sheet2!D47</f>
        <v>-67.754981949400005</v>
      </c>
      <c r="O47" s="3">
        <f>-1*Sheet2!E47</f>
        <v>-23.0298102237</v>
      </c>
      <c r="P47" s="2">
        <f t="shared" si="6"/>
        <v>5073.5529999999999</v>
      </c>
      <c r="Q47" s="2">
        <f>$AD$4/SQRT(1-$AD$7*SIN(RADIANS($O47))^2)</f>
        <v>6381406.8511217218</v>
      </c>
      <c r="R47" s="20">
        <f t="shared" si="7"/>
        <v>2225029.3494001781</v>
      </c>
      <c r="S47" s="20">
        <f t="shared" si="8"/>
        <v>-5440045.8550456651</v>
      </c>
      <c r="T47" s="20">
        <f>((1-$AD$7)*$Q47+$P47)*SIN(RADIANS($O47))</f>
        <v>-2481742.6908488637</v>
      </c>
      <c r="U47" s="5">
        <f t="shared" si="9"/>
        <v>-63.505212192133868</v>
      </c>
      <c r="V47" s="5">
        <f t="shared" si="10"/>
        <v>-786.8199568050652</v>
      </c>
      <c r="W47" s="5">
        <f t="shared" si="11"/>
        <v>-1.341060658933543</v>
      </c>
      <c r="X47" s="5">
        <f t="shared" si="12"/>
        <v>788.59110045338514</v>
      </c>
      <c r="Y47" s="5">
        <f t="shared" si="13"/>
        <v>-24.004993606152841</v>
      </c>
      <c r="Z47" s="5">
        <f t="shared" si="14"/>
        <v>-66.420781239496534</v>
      </c>
      <c r="AA47" s="5">
        <f t="shared" si="15"/>
        <v>-1.3332382881457114</v>
      </c>
      <c r="AB47" s="5">
        <f t="shared" si="16"/>
        <v>788.59110045338514</v>
      </c>
    </row>
    <row r="48" spans="1:28">
      <c r="A48" s="10" t="s">
        <v>146</v>
      </c>
      <c r="B48" s="1">
        <v>-3.6099999999860302</v>
      </c>
      <c r="C48" s="1">
        <v>-40.669999999925494</v>
      </c>
      <c r="D48" s="1" t="s">
        <v>138</v>
      </c>
      <c r="E48" s="2">
        <f t="shared" si="2"/>
        <v>40.82990325721871</v>
      </c>
      <c r="G48" s="2">
        <f t="shared" si="17"/>
        <v>627786.62</v>
      </c>
      <c r="H48" s="2">
        <f t="shared" si="18"/>
        <v>7453030.2800000003</v>
      </c>
      <c r="I48" s="19">
        <v>5030.3069999999998</v>
      </c>
      <c r="J48" s="1">
        <v>0</v>
      </c>
      <c r="K48" s="1">
        <f t="shared" si="3"/>
        <v>5030.3069999999998</v>
      </c>
      <c r="L48" s="2">
        <f t="shared" si="4"/>
        <v>627597.35</v>
      </c>
      <c r="M48" s="2">
        <f t="shared" si="5"/>
        <v>7452662.3600000003</v>
      </c>
      <c r="N48" s="3">
        <f>-1*Sheet2!D48</f>
        <v>-67.754720321400001</v>
      </c>
      <c r="O48" s="3">
        <f>-1*Sheet2!E48</f>
        <v>-23.029587785699999</v>
      </c>
      <c r="P48" s="2">
        <f t="shared" si="6"/>
        <v>5072.5509999999995</v>
      </c>
      <c r="Q48" s="2">
        <f>$AD$4/SQRT(1-$AD$7*SIN(RADIANS($O48))^2)</f>
        <v>6381406.7913498664</v>
      </c>
      <c r="R48" s="20">
        <f t="shared" si="7"/>
        <v>2225057.4921906502</v>
      </c>
      <c r="S48" s="20">
        <f t="shared" si="8"/>
        <v>-5440043.7681982312</v>
      </c>
      <c r="T48" s="20">
        <f>((1-$AD$7)*$Q48+$P48)*SIN(RADIANS($O48))</f>
        <v>-2481719.6102218661</v>
      </c>
      <c r="U48" s="5">
        <f t="shared" si="9"/>
        <v>-36.667073535156121</v>
      </c>
      <c r="V48" s="5">
        <f t="shared" si="10"/>
        <v>-762.16628209091698</v>
      </c>
      <c r="W48" s="5">
        <f t="shared" si="11"/>
        <v>-2.3398433640846861</v>
      </c>
      <c r="X48" s="5">
        <f t="shared" si="12"/>
        <v>762.28670427451607</v>
      </c>
      <c r="Y48" s="5">
        <f t="shared" si="13"/>
        <v>2.8332036659695827</v>
      </c>
      <c r="Z48" s="5">
        <f t="shared" si="14"/>
        <v>-41.767290542820398</v>
      </c>
      <c r="AA48" s="5">
        <f t="shared" si="15"/>
        <v>-2.3349837777043465</v>
      </c>
      <c r="AB48" s="5">
        <f t="shared" si="16"/>
        <v>762.28670427451607</v>
      </c>
    </row>
    <row r="49" spans="1:28">
      <c r="A49" s="10" t="s">
        <v>147</v>
      </c>
      <c r="B49" s="1">
        <v>13.10999999998603</v>
      </c>
      <c r="C49" s="1">
        <v>-73.209999999962747</v>
      </c>
      <c r="D49" s="1" t="s">
        <v>138</v>
      </c>
      <c r="E49" s="2">
        <f t="shared" si="2"/>
        <v>74.374566889456105</v>
      </c>
      <c r="G49" s="2">
        <f t="shared" si="17"/>
        <v>627803.34</v>
      </c>
      <c r="H49" s="2">
        <f t="shared" si="18"/>
        <v>7452997.7400000002</v>
      </c>
      <c r="I49" s="19">
        <v>5030.3119999999999</v>
      </c>
      <c r="J49" s="1">
        <v>0</v>
      </c>
      <c r="K49" s="1">
        <f t="shared" si="3"/>
        <v>5030.3119999999999</v>
      </c>
      <c r="L49" s="2">
        <f t="shared" si="4"/>
        <v>627614.06999999995</v>
      </c>
      <c r="M49" s="2">
        <f t="shared" si="5"/>
        <v>7452629.8200000003</v>
      </c>
      <c r="N49" s="3">
        <f>-1*Sheet2!D49</f>
        <v>-67.754554472699994</v>
      </c>
      <c r="O49" s="3">
        <f>-1*Sheet2!E49</f>
        <v>-23.029880379000002</v>
      </c>
      <c r="P49" s="2">
        <f t="shared" si="6"/>
        <v>5072.5559999999996</v>
      </c>
      <c r="Q49" s="2">
        <f>$AD$4/SQRT(1-$AD$7*SIN(RADIANS($O49))^2)</f>
        <v>6381406.8699734164</v>
      </c>
      <c r="R49" s="20">
        <f t="shared" si="7"/>
        <v>2225068.4379129461</v>
      </c>
      <c r="S49" s="20">
        <f t="shared" si="8"/>
        <v>-5440025.5895167198</v>
      </c>
      <c r="T49" s="20">
        <f>((1-$AD$7)*$Q49+$P49)*SIN(RADIANS($O49))</f>
        <v>-2481749.4566323976</v>
      </c>
      <c r="U49" s="5">
        <f t="shared" si="9"/>
        <v>-19.653997213002071</v>
      </c>
      <c r="V49" s="5">
        <f t="shared" si="10"/>
        <v>-794.59523138837972</v>
      </c>
      <c r="W49" s="5">
        <f t="shared" si="11"/>
        <v>-2.3387433157874398</v>
      </c>
      <c r="X49" s="5">
        <f t="shared" si="12"/>
        <v>794.04548904565422</v>
      </c>
      <c r="Y49" s="5">
        <f t="shared" si="13"/>
        <v>19.846194767296879</v>
      </c>
      <c r="Z49" s="5">
        <f t="shared" si="14"/>
        <v>-74.196284231086111</v>
      </c>
      <c r="AA49" s="5">
        <f t="shared" si="15"/>
        <v>-2.3303100708002908</v>
      </c>
      <c r="AB49" s="5">
        <f t="shared" si="16"/>
        <v>794.04548904565422</v>
      </c>
    </row>
    <row r="50" spans="1:28">
      <c r="A50" s="10" t="s">
        <v>148</v>
      </c>
      <c r="B50" s="1">
        <v>31.270000000018626</v>
      </c>
      <c r="C50" s="1">
        <v>-67.71999999973923</v>
      </c>
      <c r="D50" s="1" t="s">
        <v>138</v>
      </c>
      <c r="E50" s="2">
        <f t="shared" si="2"/>
        <v>74.590959907792083</v>
      </c>
      <c r="G50" s="2">
        <f t="shared" si="17"/>
        <v>627821.5</v>
      </c>
      <c r="H50" s="2">
        <f t="shared" si="18"/>
        <v>7453003.2300000004</v>
      </c>
      <c r="I50" s="19">
        <v>5029.8130000000001</v>
      </c>
      <c r="J50" s="1">
        <v>0</v>
      </c>
      <c r="K50" s="1">
        <f t="shared" si="3"/>
        <v>5029.8130000000001</v>
      </c>
      <c r="L50" s="2">
        <f t="shared" si="4"/>
        <v>627632.23</v>
      </c>
      <c r="M50" s="2">
        <f t="shared" si="5"/>
        <v>7452635.3100000005</v>
      </c>
      <c r="N50" s="3">
        <f>-1*Sheet2!D50</f>
        <v>-67.754377728799994</v>
      </c>
      <c r="O50" s="3">
        <f>-1*Sheet2!E50</f>
        <v>-23.029829402299999</v>
      </c>
      <c r="P50" s="2">
        <f t="shared" si="6"/>
        <v>5072.0569999999998</v>
      </c>
      <c r="Q50" s="2">
        <f>$AD$4/SQRT(1-$AD$7*SIN(RADIANS($O50))^2)</f>
        <v>6381406.8562752726</v>
      </c>
      <c r="R50" s="20">
        <f t="shared" si="7"/>
        <v>2225085.8820085474</v>
      </c>
      <c r="S50" s="20">
        <f t="shared" si="8"/>
        <v>-5440020.3464194164</v>
      </c>
      <c r="T50" s="20">
        <f>((1-$AD$7)*$Q50+$P50)*SIN(RADIANS($O50))</f>
        <v>-2481744.0618104544</v>
      </c>
      <c r="U50" s="5">
        <f t="shared" si="9"/>
        <v>-1.5233552403182244</v>
      </c>
      <c r="V50" s="5">
        <f t="shared" si="10"/>
        <v>-788.94525814536451</v>
      </c>
      <c r="W50" s="5">
        <f t="shared" si="11"/>
        <v>-2.8370087997263909</v>
      </c>
      <c r="X50" s="5">
        <f t="shared" si="12"/>
        <v>788.15991798200491</v>
      </c>
      <c r="Y50" s="5">
        <f t="shared" si="13"/>
        <v>37.976848506794056</v>
      </c>
      <c r="Z50" s="5">
        <f t="shared" si="14"/>
        <v>-68.546415211991558</v>
      </c>
      <c r="AA50" s="5">
        <f t="shared" si="15"/>
        <v>-2.8293286340320769</v>
      </c>
      <c r="AB50" s="5">
        <f t="shared" si="16"/>
        <v>788.15991798200491</v>
      </c>
    </row>
    <row r="51" spans="1:28">
      <c r="A51" s="10" t="s">
        <v>149</v>
      </c>
      <c r="B51" s="1">
        <v>63.239999999990687</v>
      </c>
      <c r="C51" s="1">
        <v>-52.980000000447035</v>
      </c>
      <c r="D51" s="1" t="s">
        <v>138</v>
      </c>
      <c r="E51" s="2">
        <f t="shared" si="2"/>
        <v>82.499563635489551</v>
      </c>
      <c r="G51" s="2">
        <f t="shared" si="17"/>
        <v>627853.47</v>
      </c>
      <c r="H51" s="2">
        <f t="shared" si="18"/>
        <v>7453017.9699999997</v>
      </c>
      <c r="I51" s="19">
        <v>5029.3119999999999</v>
      </c>
      <c r="J51" s="1">
        <v>0</v>
      </c>
      <c r="K51" s="1">
        <f t="shared" si="3"/>
        <v>5029.3119999999999</v>
      </c>
      <c r="L51" s="2">
        <f t="shared" si="4"/>
        <v>627664.19999999995</v>
      </c>
      <c r="M51" s="2">
        <f t="shared" si="5"/>
        <v>7452650.0499999998</v>
      </c>
      <c r="N51" s="3">
        <f>-1*Sheet2!D51</f>
        <v>-67.754066999399996</v>
      </c>
      <c r="O51" s="3">
        <f>-1*Sheet2!E51</f>
        <v>-23.029693825100001</v>
      </c>
      <c r="P51" s="2">
        <f t="shared" si="6"/>
        <v>5071.5559999999996</v>
      </c>
      <c r="Q51" s="2">
        <f>$AD$4/SQRT(1-$AD$7*SIN(RADIANS($O51))^2)</f>
        <v>6381406.8198439153</v>
      </c>
      <c r="R51" s="20">
        <f t="shared" si="7"/>
        <v>2225117.4355084696</v>
      </c>
      <c r="S51" s="20">
        <f t="shared" si="8"/>
        <v>-5440013.2933114367</v>
      </c>
      <c r="T51" s="20">
        <f>((1-$AD$7)*$Q51+$P51)*SIN(RADIANS($O51))</f>
        <v>-2481730.0369734177</v>
      </c>
      <c r="U51" s="5">
        <f t="shared" si="9"/>
        <v>30.351749168964844</v>
      </c>
      <c r="V51" s="5">
        <f t="shared" si="10"/>
        <v>-773.91880683961574</v>
      </c>
      <c r="W51" s="5">
        <f t="shared" si="11"/>
        <v>-3.3362316636486753</v>
      </c>
      <c r="X51" s="5">
        <f t="shared" si="12"/>
        <v>773.74143559363995</v>
      </c>
      <c r="Y51" s="5">
        <f t="shared" si="13"/>
        <v>69.851989319190523</v>
      </c>
      <c r="Z51" s="5">
        <f t="shared" si="14"/>
        <v>-53.520104430912298</v>
      </c>
      <c r="AA51" s="5">
        <f t="shared" si="15"/>
        <v>-3.3304532841118366</v>
      </c>
      <c r="AB51" s="5">
        <f t="shared" si="16"/>
        <v>773.74143559363995</v>
      </c>
    </row>
    <row r="52" spans="1:28">
      <c r="A52" s="10" t="s">
        <v>150</v>
      </c>
      <c r="B52" s="1">
        <v>17.96999999997206</v>
      </c>
      <c r="C52" s="1">
        <v>-43.019999999552965</v>
      </c>
      <c r="D52" s="1">
        <v>30.312000000000001</v>
      </c>
      <c r="E52" s="2">
        <f t="shared" si="2"/>
        <v>46.622326196367908</v>
      </c>
      <c r="G52" s="2">
        <f t="shared" si="17"/>
        <v>627808.19999999995</v>
      </c>
      <c r="H52" s="2">
        <f t="shared" si="18"/>
        <v>7453027.9300000006</v>
      </c>
      <c r="I52" s="19">
        <v>5030.3119999999999</v>
      </c>
      <c r="J52" s="1">
        <v>0</v>
      </c>
      <c r="K52" s="1">
        <f t="shared" si="3"/>
        <v>5030.3119999999999</v>
      </c>
      <c r="L52" s="2">
        <f t="shared" si="4"/>
        <v>627618.92999999993</v>
      </c>
      <c r="M52" s="2">
        <f t="shared" si="5"/>
        <v>7452660.0100000007</v>
      </c>
      <c r="N52" s="3">
        <f>-1*Sheet2!D52</f>
        <v>-67.7545095559</v>
      </c>
      <c r="O52" s="3">
        <f>-1*Sheet2!E52</f>
        <v>-23.029607351700001</v>
      </c>
      <c r="P52" s="2">
        <f t="shared" si="6"/>
        <v>5072.5559999999996</v>
      </c>
      <c r="Q52" s="2">
        <f>$AD$4/SQRT(1-$AD$7*SIN(RADIANS($O52))^2)</f>
        <v>6381406.7966074757</v>
      </c>
      <c r="R52" s="20">
        <f t="shared" si="7"/>
        <v>2225077.1842348138</v>
      </c>
      <c r="S52" s="20">
        <f t="shared" si="8"/>
        <v>-5440034.8022196433</v>
      </c>
      <c r="T52" s="20">
        <f>((1-$AD$7)*$Q52+$P52)*SIN(RADIANS($O52))</f>
        <v>-2481721.6079077325</v>
      </c>
      <c r="U52" s="5">
        <f t="shared" si="9"/>
        <v>-15.04639783826012</v>
      </c>
      <c r="V52" s="5">
        <f t="shared" si="10"/>
        <v>-764.33480308745936</v>
      </c>
      <c r="W52" s="5">
        <f t="shared" si="11"/>
        <v>-2.3350164674301936</v>
      </c>
      <c r="X52" s="5">
        <f t="shared" si="12"/>
        <v>763.72039485215817</v>
      </c>
      <c r="Y52" s="5">
        <f t="shared" si="13"/>
        <v>24.453873693091609</v>
      </c>
      <c r="Z52" s="5">
        <f t="shared" si="14"/>
        <v>-43.935867814768187</v>
      </c>
      <c r="AA52" s="5">
        <f t="shared" si="15"/>
        <v>-2.3300445850232308</v>
      </c>
      <c r="AB52" s="5">
        <f t="shared" si="16"/>
        <v>763.72039485215817</v>
      </c>
    </row>
    <row r="53" spans="1:28">
      <c r="A53" s="10" t="s">
        <v>151</v>
      </c>
      <c r="B53" s="1">
        <v>-44.260000000009313</v>
      </c>
      <c r="C53" s="1">
        <v>-83.650000000372529</v>
      </c>
      <c r="D53" s="1" t="s">
        <v>138</v>
      </c>
      <c r="E53" s="2">
        <f t="shared" si="2"/>
        <v>94.637572348740804</v>
      </c>
      <c r="G53" s="2">
        <f t="shared" si="17"/>
        <v>627745.97</v>
      </c>
      <c r="H53" s="2">
        <f t="shared" si="18"/>
        <v>7452987.2999999998</v>
      </c>
      <c r="I53" s="19">
        <v>5031.3100000000004</v>
      </c>
      <c r="J53" s="1">
        <v>0</v>
      </c>
      <c r="K53" s="1">
        <f t="shared" si="3"/>
        <v>5031.3100000000004</v>
      </c>
      <c r="L53" s="2">
        <f t="shared" si="4"/>
        <v>627556.69999999995</v>
      </c>
      <c r="M53" s="2">
        <f t="shared" si="5"/>
        <v>7452619.3799999999</v>
      </c>
      <c r="N53" s="3">
        <f>-1*Sheet2!D53</f>
        <v>-67.755113405399996</v>
      </c>
      <c r="O53" s="3">
        <f>-1*Sheet2!E53</f>
        <v>-23.0299790712</v>
      </c>
      <c r="P53" s="2">
        <f t="shared" si="6"/>
        <v>5073.5540000000001</v>
      </c>
      <c r="Q53" s="2">
        <f>$AD$4/SQRT(1-$AD$7*SIN(RADIANS($O53))^2)</f>
        <v>6381406.8964934442</v>
      </c>
      <c r="R53" s="20">
        <f t="shared" si="7"/>
        <v>2225014.096916113</v>
      </c>
      <c r="S53" s="20">
        <f t="shared" si="8"/>
        <v>-5440044.1846545758</v>
      </c>
      <c r="T53" s="20">
        <f>((1-$AD$7)*$Q53+$P53)*SIN(RADIANS($O53))</f>
        <v>-2481759.9136317763</v>
      </c>
      <c r="U53" s="5">
        <f t="shared" si="9"/>
        <v>-76.99007016132515</v>
      </c>
      <c r="V53" s="5">
        <f t="shared" si="10"/>
        <v>-805.53389094832539</v>
      </c>
      <c r="W53" s="5">
        <f t="shared" si="11"/>
        <v>-1.342555283551178</v>
      </c>
      <c r="X53" s="5">
        <f t="shared" si="12"/>
        <v>808.39747540081305</v>
      </c>
      <c r="Y53" s="5">
        <f t="shared" si="13"/>
        <v>-37.489900766791735</v>
      </c>
      <c r="Z53" s="5">
        <f t="shared" si="14"/>
        <v>-85.134679982510946</v>
      </c>
      <c r="AA53" s="5">
        <f t="shared" si="15"/>
        <v>-1.3325265319185569</v>
      </c>
      <c r="AB53" s="5">
        <f t="shared" si="16"/>
        <v>808.39747540081305</v>
      </c>
    </row>
    <row r="54" spans="1:28">
      <c r="A54" s="10" t="s">
        <v>152</v>
      </c>
      <c r="B54" s="1">
        <v>-31.03000000002794</v>
      </c>
      <c r="C54" s="1">
        <v>-91.589999999850988</v>
      </c>
      <c r="D54" s="1" t="s">
        <v>138</v>
      </c>
      <c r="E54" s="2">
        <f t="shared" si="2"/>
        <v>96.703614203267691</v>
      </c>
      <c r="G54" s="2">
        <f t="shared" si="17"/>
        <v>627759.19999999995</v>
      </c>
      <c r="H54" s="2">
        <f t="shared" si="18"/>
        <v>7452979.3600000003</v>
      </c>
      <c r="I54" s="19">
        <v>5030.8119999999999</v>
      </c>
      <c r="J54" s="1">
        <v>0</v>
      </c>
      <c r="K54" s="1">
        <f t="shared" si="3"/>
        <v>5030.8119999999999</v>
      </c>
      <c r="L54" s="2">
        <f t="shared" si="4"/>
        <v>627569.92999999993</v>
      </c>
      <c r="M54" s="2">
        <f t="shared" si="5"/>
        <v>7452611.4400000004</v>
      </c>
      <c r="N54" s="3">
        <f>-1*Sheet2!D54</f>
        <v>-67.754983652299998</v>
      </c>
      <c r="O54" s="3">
        <f>-1*Sheet2!E54</f>
        <v>-23.030049763699999</v>
      </c>
      <c r="P54" s="2">
        <f t="shared" si="6"/>
        <v>5073.0559999999996</v>
      </c>
      <c r="Q54" s="2">
        <f>$AD$4/SQRT(1-$AD$7*SIN(RADIANS($O54))^2)</f>
        <v>6381406.915489601</v>
      </c>
      <c r="R54" s="20">
        <f t="shared" si="7"/>
        <v>2225025.0826562252</v>
      </c>
      <c r="S54" s="20">
        <f t="shared" si="8"/>
        <v>-5440035.8845840506</v>
      </c>
      <c r="T54" s="20">
        <f>((1-$AD$7)*$Q54+$P54)*SIN(RADIANS($O54))</f>
        <v>-2481766.9294136669</v>
      </c>
      <c r="U54" s="5">
        <f t="shared" si="9"/>
        <v>-63.679780743629493</v>
      </c>
      <c r="V54" s="5">
        <f t="shared" si="10"/>
        <v>-813.36882516977732</v>
      </c>
      <c r="W54" s="5">
        <f t="shared" si="11"/>
        <v>-1.8414073990091424</v>
      </c>
      <c r="X54" s="5">
        <f t="shared" si="12"/>
        <v>815.04396433172099</v>
      </c>
      <c r="Y54" s="5">
        <f t="shared" si="13"/>
        <v>-24.179635025788535</v>
      </c>
      <c r="Z54" s="5">
        <f t="shared" si="14"/>
        <v>-92.969705735756193</v>
      </c>
      <c r="AA54" s="5">
        <f t="shared" si="15"/>
        <v>-1.8305721324987303</v>
      </c>
      <c r="AB54" s="5">
        <f t="shared" si="16"/>
        <v>815.04396433172099</v>
      </c>
    </row>
    <row r="55" spans="1:28">
      <c r="A55" s="10" t="s">
        <v>153</v>
      </c>
      <c r="B55" s="1">
        <v>-12.92000000004191</v>
      </c>
      <c r="C55" s="1">
        <v>-100.73000000044703</v>
      </c>
      <c r="D55" s="1" t="s">
        <v>138</v>
      </c>
      <c r="E55" s="2">
        <f t="shared" si="2"/>
        <v>101.55520321525206</v>
      </c>
      <c r="G55" s="2">
        <f t="shared" si="17"/>
        <v>627777.30999999994</v>
      </c>
      <c r="H55" s="2">
        <f t="shared" si="18"/>
        <v>7452970.2199999997</v>
      </c>
      <c r="I55" s="19">
        <v>5030.8119999999999</v>
      </c>
      <c r="J55" s="1">
        <v>0</v>
      </c>
      <c r="K55" s="1">
        <f t="shared" si="3"/>
        <v>5030.8119999999999</v>
      </c>
      <c r="L55" s="2">
        <f t="shared" si="4"/>
        <v>627588.03999999992</v>
      </c>
      <c r="M55" s="2">
        <f t="shared" si="5"/>
        <v>7452602.2999999998</v>
      </c>
      <c r="N55" s="3">
        <f>-1*Sheet2!D55</f>
        <v>-67.754806181899994</v>
      </c>
      <c r="O55" s="3">
        <f>-1*Sheet2!E55</f>
        <v>-23.030130918800001</v>
      </c>
      <c r="P55" s="2">
        <f t="shared" si="6"/>
        <v>5073.0559999999996</v>
      </c>
      <c r="Q55" s="2">
        <f>$AD$4/SQRT(1-$AD$7*SIN(RADIANS($O55))^2)</f>
        <v>6381406.9372972734</v>
      </c>
      <c r="R55" s="20">
        <f t="shared" si="7"/>
        <v>2225040.6007141909</v>
      </c>
      <c r="S55" s="20">
        <f t="shared" si="8"/>
        <v>-5440025.7357276846</v>
      </c>
      <c r="T55" s="20">
        <f>((1-$AD$7)*$Q55+$P55)*SIN(RADIANS($O55))</f>
        <v>-2481775.2071957872</v>
      </c>
      <c r="U55" s="5">
        <f t="shared" si="9"/>
        <v>-45.474607004163175</v>
      </c>
      <c r="V55" s="5">
        <f t="shared" si="10"/>
        <v>-822.36341985245576</v>
      </c>
      <c r="W55" s="5">
        <f t="shared" si="11"/>
        <v>-1.8424102583269359</v>
      </c>
      <c r="X55" s="5">
        <f t="shared" si="12"/>
        <v>822.79820269282447</v>
      </c>
      <c r="Y55" s="5">
        <f t="shared" si="13"/>
        <v>-5.9744849318308102</v>
      </c>
      <c r="Z55" s="5">
        <f t="shared" si="14"/>
        <v>-101.96434833249015</v>
      </c>
      <c r="AA55" s="5">
        <f t="shared" si="15"/>
        <v>-1.8306671951882834</v>
      </c>
      <c r="AB55" s="5">
        <f t="shared" si="16"/>
        <v>822.79820269282447</v>
      </c>
    </row>
    <row r="56" spans="1:28">
      <c r="A56" s="10" t="s">
        <v>154</v>
      </c>
      <c r="B56" s="1">
        <v>12.310000000055879</v>
      </c>
      <c r="C56" s="1">
        <v>-95.639999999664724</v>
      </c>
      <c r="D56" s="1" t="s">
        <v>138</v>
      </c>
      <c r="E56" s="2">
        <f t="shared" si="2"/>
        <v>96.428967120555868</v>
      </c>
      <c r="G56" s="2">
        <f t="shared" si="17"/>
        <v>627802.54</v>
      </c>
      <c r="H56" s="2">
        <f t="shared" si="18"/>
        <v>7452975.3100000005</v>
      </c>
      <c r="I56" s="19">
        <v>5030.8130000000001</v>
      </c>
      <c r="J56" s="1">
        <v>0</v>
      </c>
      <c r="K56" s="1">
        <f t="shared" si="3"/>
        <v>5030.8130000000001</v>
      </c>
      <c r="L56" s="2">
        <f t="shared" si="4"/>
        <v>627613.27</v>
      </c>
      <c r="M56" s="2">
        <f t="shared" si="5"/>
        <v>7452607.3900000006</v>
      </c>
      <c r="N56" s="3">
        <f>-1*Sheet2!D56</f>
        <v>-67.7545604174</v>
      </c>
      <c r="O56" s="3">
        <f>-1*Sheet2!E56</f>
        <v>-23.030083011799999</v>
      </c>
      <c r="P56" s="2">
        <f t="shared" si="6"/>
        <v>5073.0569999999998</v>
      </c>
      <c r="Q56" s="2">
        <f>$AD$4/SQRT(1-$AD$7*SIN(RADIANS($O56))^2)</f>
        <v>6381406.9244238902</v>
      </c>
      <c r="R56" s="20">
        <f t="shared" si="7"/>
        <v>2225064.7218716531</v>
      </c>
      <c r="S56" s="20">
        <f t="shared" si="8"/>
        <v>-5440018.1150578707</v>
      </c>
      <c r="T56" s="20">
        <f>((1-$AD$7)*$Q56+$P56)*SIN(RADIANS($O56))</f>
        <v>-2481770.3210960734</v>
      </c>
      <c r="U56" s="5">
        <f t="shared" si="9"/>
        <v>-20.263784353376039</v>
      </c>
      <c r="V56" s="5">
        <f t="shared" si="10"/>
        <v>-817.05368971626046</v>
      </c>
      <c r="W56" s="5">
        <f t="shared" si="11"/>
        <v>-1.840595111753828</v>
      </c>
      <c r="X56" s="5">
        <f t="shared" si="12"/>
        <v>816.48968737716154</v>
      </c>
      <c r="Y56" s="5">
        <f t="shared" si="13"/>
        <v>19.236351684233544</v>
      </c>
      <c r="Z56" s="5">
        <f t="shared" si="14"/>
        <v>-96.654684299376569</v>
      </c>
      <c r="AA56" s="5">
        <f t="shared" si="15"/>
        <v>-1.8296103188933159</v>
      </c>
      <c r="AB56" s="5">
        <f t="shared" si="16"/>
        <v>816.48968737716154</v>
      </c>
    </row>
    <row r="57" spans="1:28">
      <c r="A57" s="10" t="s">
        <v>155</v>
      </c>
      <c r="B57" s="1">
        <v>30.67000000004191</v>
      </c>
      <c r="C57" s="1">
        <v>-95.860000000335276</v>
      </c>
      <c r="D57" s="1" t="s">
        <v>138</v>
      </c>
      <c r="E57" s="2">
        <f t="shared" si="2"/>
        <v>100.64685042298566</v>
      </c>
      <c r="G57" s="2">
        <f t="shared" si="17"/>
        <v>627820.9</v>
      </c>
      <c r="H57" s="2">
        <f t="shared" si="18"/>
        <v>7452975.0899999999</v>
      </c>
      <c r="I57" s="19">
        <v>5030.3019999999997</v>
      </c>
      <c r="J57" s="1">
        <v>0</v>
      </c>
      <c r="K57" s="1">
        <f t="shared" si="3"/>
        <v>5030.3019999999997</v>
      </c>
      <c r="L57" s="2">
        <f t="shared" si="4"/>
        <v>627631.63</v>
      </c>
      <c r="M57" s="2">
        <f t="shared" si="5"/>
        <v>7452607.1699999999</v>
      </c>
      <c r="N57" s="3">
        <f>-1*Sheet2!D57</f>
        <v>-67.754381247699996</v>
      </c>
      <c r="O57" s="3">
        <f>-1*Sheet2!E57</f>
        <v>-23.030083588299998</v>
      </c>
      <c r="P57" s="2">
        <f t="shared" si="6"/>
        <v>5072.5459999999994</v>
      </c>
      <c r="Q57" s="2">
        <f>$AD$4/SQRT(1-$AD$7*SIN(RADIANS($O57))^2)</f>
        <v>6381406.9245788045</v>
      </c>
      <c r="R57" s="20">
        <f t="shared" si="7"/>
        <v>2225081.5458496925</v>
      </c>
      <c r="S57" s="20">
        <f t="shared" si="8"/>
        <v>-5440010.6986221401</v>
      </c>
      <c r="T57" s="20">
        <f>((1-$AD$7)*$Q57+$P57)*SIN(RADIANS($O57))</f>
        <v>-2481770.1799882511</v>
      </c>
      <c r="U57" s="5">
        <f t="shared" si="9"/>
        <v>-1.8843257612727484</v>
      </c>
      <c r="V57" s="5">
        <f t="shared" si="10"/>
        <v>-817.11750562741133</v>
      </c>
      <c r="W57" s="5">
        <f t="shared" si="11"/>
        <v>-2.3515714579311293</v>
      </c>
      <c r="X57" s="5">
        <f t="shared" si="12"/>
        <v>816.30470455238219</v>
      </c>
      <c r="Y57" s="5">
        <f t="shared" si="13"/>
        <v>37.615806947995381</v>
      </c>
      <c r="Z57" s="5">
        <f t="shared" si="14"/>
        <v>-96.718606493728686</v>
      </c>
      <c r="AA57" s="5">
        <f t="shared" si="15"/>
        <v>-2.3406930872921734</v>
      </c>
      <c r="AB57" s="5">
        <f t="shared" si="16"/>
        <v>816.30470455238219</v>
      </c>
    </row>
    <row r="58" spans="1:28">
      <c r="A58" s="10" t="s">
        <v>156</v>
      </c>
      <c r="B58" s="1">
        <v>44.819999999948777</v>
      </c>
      <c r="C58" s="1">
        <v>-87.559999999590218</v>
      </c>
      <c r="D58" s="1" t="s">
        <v>138</v>
      </c>
      <c r="E58" s="2">
        <f t="shared" si="2"/>
        <v>98.364556624445001</v>
      </c>
      <c r="G58" s="2">
        <f t="shared" si="17"/>
        <v>627835.04999999993</v>
      </c>
      <c r="H58" s="2">
        <f t="shared" si="18"/>
        <v>7452983.3900000006</v>
      </c>
      <c r="I58" s="19">
        <v>5029.9139999999998</v>
      </c>
      <c r="J58" s="1">
        <v>0</v>
      </c>
      <c r="K58" s="1">
        <f t="shared" si="3"/>
        <v>5029.9139999999998</v>
      </c>
      <c r="L58" s="2">
        <f t="shared" si="4"/>
        <v>627645.77999999991</v>
      </c>
      <c r="M58" s="2">
        <f t="shared" si="5"/>
        <v>7452615.4700000007</v>
      </c>
      <c r="N58" s="3">
        <f>-1*Sheet2!D58</f>
        <v>-67.754243865199996</v>
      </c>
      <c r="O58" s="3">
        <f>-1*Sheet2!E58</f>
        <v>-23.030007541700002</v>
      </c>
      <c r="P58" s="2">
        <f t="shared" si="6"/>
        <v>5072.1579999999994</v>
      </c>
      <c r="Q58" s="2">
        <f>$AD$4/SQRT(1-$AD$7*SIN(RADIANS($O58))^2)</f>
        <v>6381406.9041438978</v>
      </c>
      <c r="R58" s="20">
        <f t="shared" si="7"/>
        <v>2225095.7028983464</v>
      </c>
      <c r="S58" s="20">
        <f t="shared" si="8"/>
        <v>-5440008.0847667847</v>
      </c>
      <c r="T58" s="20">
        <f>((1-$AD$7)*$Q58+$P58)*SIN(RADIANS($O58))</f>
        <v>-2481762.2714781133</v>
      </c>
      <c r="U58" s="5">
        <f t="shared" si="9"/>
        <v>12.208552831955444</v>
      </c>
      <c r="V58" s="5">
        <f t="shared" si="10"/>
        <v>-808.68899121262939</v>
      </c>
      <c r="W58" s="5">
        <f t="shared" si="11"/>
        <v>-2.7385039090100349</v>
      </c>
      <c r="X58" s="5">
        <f t="shared" si="12"/>
        <v>807.97454754041894</v>
      </c>
      <c r="Y58" s="5">
        <f t="shared" si="13"/>
        <v>51.708705299030164</v>
      </c>
      <c r="Z58" s="5">
        <f t="shared" si="14"/>
        <v>-88.290173076111543</v>
      </c>
      <c r="AA58" s="5">
        <f t="shared" si="15"/>
        <v>-2.7286688565752293</v>
      </c>
      <c r="AB58" s="5">
        <f t="shared" si="16"/>
        <v>807.97454754041894</v>
      </c>
    </row>
    <row r="59" spans="1:28">
      <c r="A59" s="10" t="s">
        <v>157</v>
      </c>
      <c r="B59" s="1">
        <v>-28.239999999990687</v>
      </c>
      <c r="C59" s="1">
        <v>-113.03000000026077</v>
      </c>
      <c r="D59" s="1" t="s">
        <v>138</v>
      </c>
      <c r="E59" s="2">
        <f t="shared" si="2"/>
        <v>116.50441407971812</v>
      </c>
      <c r="G59" s="2">
        <f t="shared" si="17"/>
        <v>627761.99</v>
      </c>
      <c r="H59" s="2">
        <f t="shared" si="18"/>
        <v>7452957.9199999999</v>
      </c>
      <c r="I59" s="19">
        <v>5031.3580000000002</v>
      </c>
      <c r="J59" s="1">
        <v>0</v>
      </c>
      <c r="K59" s="1">
        <f t="shared" si="3"/>
        <v>5031.3580000000002</v>
      </c>
      <c r="L59" s="2">
        <f t="shared" si="4"/>
        <v>627572.72</v>
      </c>
      <c r="M59" s="2">
        <f t="shared" si="5"/>
        <v>7452590</v>
      </c>
      <c r="N59" s="3">
        <f>-1*Sheet2!D59</f>
        <v>-67.754954649499993</v>
      </c>
      <c r="O59" s="3">
        <f>-1*Sheet2!E59</f>
        <v>-23.030243179900001</v>
      </c>
      <c r="P59" s="2">
        <f t="shared" si="6"/>
        <v>5073.6019999999999</v>
      </c>
      <c r="Q59" s="2">
        <f>$AD$4/SQRT(1-$AD$7*SIN(RADIANS($O59))^2)</f>
        <v>6381406.9674637234</v>
      </c>
      <c r="R59" s="20">
        <f t="shared" si="7"/>
        <v>2225024.8517520353</v>
      </c>
      <c r="S59" s="20">
        <f t="shared" si="8"/>
        <v>-5440027.461106265</v>
      </c>
      <c r="T59" s="20">
        <f>((1-$AD$7)*$Q59+$P59)*SIN(RADIANS($O59))</f>
        <v>-2481786.8713716934</v>
      </c>
      <c r="U59" s="5">
        <f t="shared" si="9"/>
        <v>-60.704554032719344</v>
      </c>
      <c r="V59" s="5">
        <f t="shared" si="10"/>
        <v>-834.80577675656741</v>
      </c>
      <c r="W59" s="5">
        <f t="shared" si="11"/>
        <v>-1.2981603417518954</v>
      </c>
      <c r="X59" s="5">
        <f t="shared" si="12"/>
        <v>836.17497843109015</v>
      </c>
      <c r="Y59" s="5">
        <f t="shared" si="13"/>
        <v>-21.204461294083359</v>
      </c>
      <c r="Z59" s="5">
        <f t="shared" si="14"/>
        <v>-114.4066033777041</v>
      </c>
      <c r="AA59" s="5">
        <f t="shared" si="15"/>
        <v>-1.2849115825793191</v>
      </c>
      <c r="AB59" s="5">
        <f t="shared" si="16"/>
        <v>836.17497843109015</v>
      </c>
    </row>
    <row r="60" spans="1:28">
      <c r="A60" s="10" t="s">
        <v>158</v>
      </c>
      <c r="B60" s="1">
        <v>-13</v>
      </c>
      <c r="C60" s="1">
        <v>-124.74000000022352</v>
      </c>
      <c r="D60" s="1" t="s">
        <v>138</v>
      </c>
      <c r="E60" s="2">
        <f t="shared" si="2"/>
        <v>125.41557957469145</v>
      </c>
      <c r="G60" s="2">
        <f t="shared" si="17"/>
        <v>627777.23</v>
      </c>
      <c r="H60" s="2">
        <f t="shared" si="18"/>
        <v>7452946.21</v>
      </c>
      <c r="I60" s="19">
        <v>5030.8090000000002</v>
      </c>
      <c r="J60" s="1">
        <v>0</v>
      </c>
      <c r="K60" s="1">
        <f t="shared" si="3"/>
        <v>5030.8090000000002</v>
      </c>
      <c r="L60" s="2">
        <f t="shared" si="4"/>
        <v>627587.96</v>
      </c>
      <c r="M60" s="2">
        <f t="shared" si="5"/>
        <v>7452578.29</v>
      </c>
      <c r="N60" s="3">
        <f>-1*Sheet2!D60</f>
        <v>-67.7548049703</v>
      </c>
      <c r="O60" s="3">
        <f>-1*Sheet2!E60</f>
        <v>-23.0303477657</v>
      </c>
      <c r="P60" s="2">
        <f t="shared" si="6"/>
        <v>5073.0529999999999</v>
      </c>
      <c r="Q60" s="2">
        <f>$AD$4/SQRT(1-$AD$7*SIN(RADIANS($O60))^2)</f>
        <v>6381406.9955677949</v>
      </c>
      <c r="R60" s="20">
        <f t="shared" si="7"/>
        <v>2225037.1552211978</v>
      </c>
      <c r="S60" s="20">
        <f t="shared" si="8"/>
        <v>-5440016.9834984299</v>
      </c>
      <c r="T60" s="20">
        <f>((1-$AD$7)*$Q60+$P60)*SIN(RADIANS($O60))</f>
        <v>-2481797.324280146</v>
      </c>
      <c r="U60" s="5">
        <f t="shared" si="9"/>
        <v>-45.350246991891481</v>
      </c>
      <c r="V60" s="5">
        <f t="shared" si="10"/>
        <v>-846.39720557393935</v>
      </c>
      <c r="W60" s="5">
        <f t="shared" si="11"/>
        <v>-1.8485672485203395</v>
      </c>
      <c r="X60" s="5">
        <f t="shared" si="12"/>
        <v>846.76577268697849</v>
      </c>
      <c r="Y60" s="5">
        <f t="shared" si="13"/>
        <v>-5.8501881213698823</v>
      </c>
      <c r="Z60" s="5">
        <f t="shared" si="14"/>
        <v>-125.99813492463336</v>
      </c>
      <c r="AA60" s="5">
        <f t="shared" si="15"/>
        <v>-1.8340984628552732</v>
      </c>
      <c r="AB60" s="5">
        <f t="shared" si="16"/>
        <v>846.76577268697849</v>
      </c>
    </row>
    <row r="61" spans="1:28">
      <c r="A61" s="10" t="s">
        <v>159</v>
      </c>
      <c r="B61" s="1">
        <v>34.680000000051223</v>
      </c>
      <c r="C61" s="1">
        <v>-115.37999999988824</v>
      </c>
      <c r="D61" s="1" t="s">
        <v>138</v>
      </c>
      <c r="E61" s="2">
        <f t="shared" si="2"/>
        <v>120.47923804530706</v>
      </c>
      <c r="G61" s="2">
        <f t="shared" si="17"/>
        <v>627824.91</v>
      </c>
      <c r="H61" s="2">
        <f t="shared" si="18"/>
        <v>7452955.5700000003</v>
      </c>
      <c r="I61" s="19">
        <v>5030.3119999999999</v>
      </c>
      <c r="J61" s="1">
        <v>0</v>
      </c>
      <c r="K61" s="1">
        <f t="shared" si="3"/>
        <v>5030.3119999999999</v>
      </c>
      <c r="L61" s="2">
        <f t="shared" si="4"/>
        <v>627635.64</v>
      </c>
      <c r="M61" s="2">
        <f t="shared" si="5"/>
        <v>7452587.6500000004</v>
      </c>
      <c r="N61" s="3">
        <f>-1*Sheet2!D61</f>
        <v>-67.754340498999994</v>
      </c>
      <c r="O61" s="3">
        <f>-1*Sheet2!E61</f>
        <v>-23.030259570599998</v>
      </c>
      <c r="P61" s="2">
        <f t="shared" si="6"/>
        <v>5072.5559999999996</v>
      </c>
      <c r="Q61" s="2">
        <f>$AD$4/SQRT(1-$AD$7*SIN(RADIANS($O61))^2)</f>
        <v>6381406.9718681909</v>
      </c>
      <c r="R61" s="20">
        <f t="shared" si="7"/>
        <v>2225082.5295111365</v>
      </c>
      <c r="S61" s="20">
        <f t="shared" si="8"/>
        <v>-5440002.0620857002</v>
      </c>
      <c r="T61" s="20">
        <f>((1-$AD$7)*$Q61+$P61)*SIN(RADIANS($O61))</f>
        <v>-2481788.1340003712</v>
      </c>
      <c r="U61" s="5">
        <f t="shared" si="9"/>
        <v>2.2957250034942689</v>
      </c>
      <c r="V61" s="5">
        <f t="shared" si="10"/>
        <v>-836.62214668214267</v>
      </c>
      <c r="W61" s="5">
        <f t="shared" si="11"/>
        <v>-2.3441113009066612</v>
      </c>
      <c r="X61" s="5">
        <f t="shared" si="12"/>
        <v>835.79086974769791</v>
      </c>
      <c r="Y61" s="5">
        <f t="shared" si="13"/>
        <v>41.795806498223641</v>
      </c>
      <c r="Z61" s="5">
        <f t="shared" si="14"/>
        <v>-116.22325756519118</v>
      </c>
      <c r="AA61" s="5">
        <f t="shared" si="15"/>
        <v>-2.3310460944647247</v>
      </c>
      <c r="AB61" s="5">
        <f t="shared" si="16"/>
        <v>835.79086974769791</v>
      </c>
    </row>
    <row r="62" spans="1:28">
      <c r="A62" s="10" t="s">
        <v>160</v>
      </c>
      <c r="B62" s="1">
        <v>26.880000000004657</v>
      </c>
      <c r="C62" s="1">
        <v>-141.51999999955297</v>
      </c>
      <c r="D62" s="1" t="s">
        <v>138</v>
      </c>
      <c r="E62" s="2">
        <f t="shared" si="2"/>
        <v>144.05014682350631</v>
      </c>
      <c r="G62" s="2">
        <f t="shared" si="17"/>
        <v>627817.11</v>
      </c>
      <c r="H62" s="2">
        <f t="shared" si="18"/>
        <v>7452929.4300000006</v>
      </c>
      <c r="I62" s="19">
        <v>5031.1130000000003</v>
      </c>
      <c r="J62" s="1">
        <v>0</v>
      </c>
      <c r="K62" s="1">
        <f t="shared" si="3"/>
        <v>5031.1130000000003</v>
      </c>
      <c r="L62" s="2">
        <f t="shared" si="4"/>
        <v>627627.84</v>
      </c>
      <c r="M62" s="2">
        <f t="shared" si="5"/>
        <v>7452561.5100000007</v>
      </c>
      <c r="N62" s="3">
        <f>-1*Sheet2!D62</f>
        <v>-67.754414439499996</v>
      </c>
      <c r="O62" s="3">
        <f>-1*Sheet2!E62</f>
        <v>-23.030496247199999</v>
      </c>
      <c r="P62" s="2">
        <f t="shared" si="6"/>
        <v>5073.357</v>
      </c>
      <c r="Q62" s="2">
        <f>$AD$4/SQRT(1-$AD$7*SIN(RADIANS($O62))^2)</f>
        <v>6381407.0354675939</v>
      </c>
      <c r="R62" s="20">
        <f t="shared" si="7"/>
        <v>2225071.9031589217</v>
      </c>
      <c r="S62" s="20">
        <f t="shared" si="8"/>
        <v>-5439996.1173865823</v>
      </c>
      <c r="T62" s="20">
        <f>((1-$AD$7)*$Q62+$P62)*SIN(RADIANS($O62))</f>
        <v>-2481812.588218024</v>
      </c>
      <c r="U62" s="5">
        <f t="shared" si="9"/>
        <v>-5.2891676082766708</v>
      </c>
      <c r="V62" s="5">
        <f t="shared" si="10"/>
        <v>-862.85382575071617</v>
      </c>
      <c r="W62" s="5">
        <f t="shared" si="11"/>
        <v>-1.546623172393879</v>
      </c>
      <c r="X62" s="5">
        <f t="shared" si="12"/>
        <v>862.00931150018539</v>
      </c>
      <c r="Y62" s="5">
        <f t="shared" si="13"/>
        <v>34.210849878748107</v>
      </c>
      <c r="Z62" s="5">
        <f t="shared" si="14"/>
        <v>-142.45482605520891</v>
      </c>
      <c r="AA62" s="5">
        <f t="shared" si="15"/>
        <v>-1.5305352338053311</v>
      </c>
      <c r="AB62" s="5">
        <f t="shared" si="16"/>
        <v>862.00931150018539</v>
      </c>
    </row>
    <row r="63" spans="1:28">
      <c r="A63" s="10" t="s">
        <v>161</v>
      </c>
      <c r="B63" s="1">
        <v>-25.130000000004657</v>
      </c>
      <c r="C63" s="1">
        <v>-140.16999999992549</v>
      </c>
      <c r="D63" s="1" t="s">
        <v>138</v>
      </c>
      <c r="E63" s="2">
        <f t="shared" si="2"/>
        <v>142.40486578758237</v>
      </c>
      <c r="G63" s="2">
        <f t="shared" si="17"/>
        <v>627765.1</v>
      </c>
      <c r="H63" s="2">
        <f t="shared" si="18"/>
        <v>7452930.7800000003</v>
      </c>
      <c r="I63" s="19">
        <v>5031.357</v>
      </c>
      <c r="J63" s="1">
        <v>0</v>
      </c>
      <c r="K63" s="1">
        <f t="shared" si="3"/>
        <v>5031.357</v>
      </c>
      <c r="L63" s="2">
        <f t="shared" si="4"/>
        <v>627575.82999999996</v>
      </c>
      <c r="M63" s="2">
        <f t="shared" si="5"/>
        <v>7452562.8600000003</v>
      </c>
      <c r="N63" s="3">
        <f>-1*Sheet2!D63</f>
        <v>-67.754922051299999</v>
      </c>
      <c r="O63" s="3">
        <f>-1*Sheet2!E63</f>
        <v>-23.030488049700001</v>
      </c>
      <c r="P63" s="2">
        <f t="shared" si="6"/>
        <v>5073.6009999999997</v>
      </c>
      <c r="Q63" s="2">
        <f>$AD$4/SQRT(1-$AD$7*SIN(RADIANS($O63))^2)</f>
        <v>6381407.0332647646</v>
      </c>
      <c r="R63" s="20">
        <f t="shared" si="7"/>
        <v>2225023.9270102042</v>
      </c>
      <c r="S63" s="20">
        <f t="shared" si="8"/>
        <v>-5440016.3670215337</v>
      </c>
      <c r="T63" s="20">
        <f>((1-$AD$7)*$Q63+$P63)*SIN(RADIANS($O63))</f>
        <v>-2481811.8475371781</v>
      </c>
      <c r="U63" s="5">
        <f t="shared" si="9"/>
        <v>-57.360488756637011</v>
      </c>
      <c r="V63" s="5">
        <f t="shared" si="10"/>
        <v>-861.94541404434449</v>
      </c>
      <c r="W63" s="5">
        <f t="shared" si="11"/>
        <v>-1.3027552058291576</v>
      </c>
      <c r="X63" s="5">
        <f t="shared" si="12"/>
        <v>862.99012283667912</v>
      </c>
      <c r="Y63" s="5">
        <f t="shared" si="13"/>
        <v>-17.860467372781141</v>
      </c>
      <c r="Z63" s="5">
        <f t="shared" si="14"/>
        <v>-141.54624980296876</v>
      </c>
      <c r="AA63" s="5">
        <f t="shared" si="15"/>
        <v>-1.2864482953488832</v>
      </c>
      <c r="AB63" s="5">
        <f t="shared" si="16"/>
        <v>862.99012283667912</v>
      </c>
    </row>
    <row r="64" spans="1:28">
      <c r="A64" s="10" t="s">
        <v>162</v>
      </c>
      <c r="B64" s="1">
        <v>-47.010000000009313</v>
      </c>
      <c r="C64" s="1">
        <v>-107.00999999977648</v>
      </c>
      <c r="D64" s="1" t="s">
        <v>138</v>
      </c>
      <c r="E64" s="2">
        <f t="shared" si="2"/>
        <v>116.88062371476735</v>
      </c>
      <c r="G64" s="2">
        <f t="shared" si="17"/>
        <v>627743.22</v>
      </c>
      <c r="H64" s="2">
        <f t="shared" si="18"/>
        <v>7452963.9400000004</v>
      </c>
      <c r="I64" s="19">
        <v>5031.3599999999997</v>
      </c>
      <c r="J64" s="1">
        <v>0</v>
      </c>
      <c r="K64" s="1">
        <f t="shared" si="3"/>
        <v>5031.3599999999997</v>
      </c>
      <c r="L64" s="2">
        <f t="shared" si="4"/>
        <v>627553.94999999995</v>
      </c>
      <c r="M64" s="2">
        <f t="shared" si="5"/>
        <v>7452596.0200000005</v>
      </c>
      <c r="N64" s="3">
        <f>-1*Sheet2!D64</f>
        <v>-67.755138301299993</v>
      </c>
      <c r="O64" s="3">
        <f>-1*Sheet2!E64</f>
        <v>-23.030190252800001</v>
      </c>
      <c r="P64" s="2">
        <f t="shared" si="6"/>
        <v>5073.6039999999994</v>
      </c>
      <c r="Q64" s="2">
        <f>$AD$4/SQRT(1-$AD$7*SIN(RADIANS($O64))^2)</f>
        <v>6381406.9532413054</v>
      </c>
      <c r="R64" s="20">
        <f t="shared" si="7"/>
        <v>2225008.2841331842</v>
      </c>
      <c r="S64" s="20">
        <f t="shared" si="8"/>
        <v>-5440036.7188212136</v>
      </c>
      <c r="T64" s="20">
        <f>((1-$AD$7)*$Q64+$P64)*SIN(RADIANS($O64))</f>
        <v>-2481781.473619272</v>
      </c>
      <c r="U64" s="5">
        <f t="shared" si="9"/>
        <v>-79.543802482191865</v>
      </c>
      <c r="V64" s="5">
        <f t="shared" si="10"/>
        <v>-828.93979661977824</v>
      </c>
      <c r="W64" s="5">
        <f t="shared" si="11"/>
        <v>-1.2955987647499683</v>
      </c>
      <c r="X64" s="5">
        <f t="shared" si="12"/>
        <v>831.9167378250263</v>
      </c>
      <c r="Y64" s="5">
        <f t="shared" si="13"/>
        <v>-40.043694310774619</v>
      </c>
      <c r="Z64" s="5">
        <f t="shared" si="14"/>
        <v>-108.54057346301843</v>
      </c>
      <c r="AA64" s="5">
        <f t="shared" si="15"/>
        <v>-1.2828989579626722</v>
      </c>
      <c r="AB64" s="5">
        <f t="shared" si="16"/>
        <v>831.9167378250263</v>
      </c>
    </row>
    <row r="65" spans="1:28">
      <c r="A65" s="10" t="s">
        <v>163</v>
      </c>
      <c r="B65" s="1">
        <v>20.849999999976717</v>
      </c>
      <c r="C65" s="1">
        <v>-121.63999999966472</v>
      </c>
      <c r="D65" s="1" t="s">
        <v>138</v>
      </c>
      <c r="E65" s="2">
        <f t="shared" si="2"/>
        <v>123.41398664623659</v>
      </c>
      <c r="G65" s="2">
        <f t="shared" si="17"/>
        <v>627811.07999999996</v>
      </c>
      <c r="H65" s="2">
        <f t="shared" si="18"/>
        <v>7452949.3100000005</v>
      </c>
      <c r="I65" s="19">
        <v>5030.8069999999998</v>
      </c>
      <c r="J65" s="1">
        <v>0</v>
      </c>
      <c r="K65" s="1">
        <f t="shared" si="3"/>
        <v>5030.8069999999998</v>
      </c>
      <c r="L65" s="2">
        <f t="shared" si="4"/>
        <v>627621.80999999994</v>
      </c>
      <c r="M65" s="2">
        <f t="shared" si="5"/>
        <v>7452581.3900000006</v>
      </c>
      <c r="N65" s="3">
        <f>-1*Sheet2!D65</f>
        <v>-67.754474928700006</v>
      </c>
      <c r="O65" s="3">
        <f>-1*Sheet2!E65</f>
        <v>-23.0303171688</v>
      </c>
      <c r="P65" s="2">
        <f t="shared" si="6"/>
        <v>5073.0509999999995</v>
      </c>
      <c r="Q65" s="2">
        <f>$AD$4/SQRT(1-$AD$7*SIN(RADIANS($O65))^2)</f>
        <v>6381406.987345852</v>
      </c>
      <c r="R65" s="20">
        <f t="shared" si="7"/>
        <v>2225068.992934851</v>
      </c>
      <c r="S65" s="20">
        <f t="shared" si="8"/>
        <v>-5440005.3927289238</v>
      </c>
      <c r="T65" s="20">
        <f>((1-$AD$7)*$Q65+$P65)*SIN(RADIANS($O65))</f>
        <v>-2481794.2026337795</v>
      </c>
      <c r="U65" s="5">
        <f t="shared" si="9"/>
        <v>-11.494223610486742</v>
      </c>
      <c r="V65" s="5">
        <f t="shared" si="10"/>
        <v>-843.00599586534884</v>
      </c>
      <c r="W65" s="5">
        <f t="shared" si="11"/>
        <v>-1.8499654824809681</v>
      </c>
      <c r="X65" s="5">
        <f t="shared" si="12"/>
        <v>842.24340032631619</v>
      </c>
      <c r="Y65" s="5">
        <f t="shared" si="13"/>
        <v>28.005844163136857</v>
      </c>
      <c r="Z65" s="5">
        <f t="shared" si="14"/>
        <v>-122.60701439802216</v>
      </c>
      <c r="AA65" s="5">
        <f t="shared" si="15"/>
        <v>-1.8360907871921839</v>
      </c>
      <c r="AB65" s="5">
        <f t="shared" si="16"/>
        <v>842.24340032631619</v>
      </c>
    </row>
    <row r="66" spans="1:28">
      <c r="A66" s="10" t="s">
        <v>164</v>
      </c>
      <c r="B66" s="1">
        <v>60.010000000009313</v>
      </c>
      <c r="C66" s="1">
        <v>-106.37999999988824</v>
      </c>
      <c r="D66" s="1" t="s">
        <v>138</v>
      </c>
      <c r="E66" s="2">
        <f t="shared" si="2"/>
        <v>122.13887382802143</v>
      </c>
      <c r="G66" s="2">
        <f t="shared" si="17"/>
        <v>627850.23999999999</v>
      </c>
      <c r="H66" s="2">
        <f t="shared" si="18"/>
        <v>7452964.5700000003</v>
      </c>
      <c r="I66" s="19">
        <v>5030.3100000000004</v>
      </c>
      <c r="J66" s="1">
        <v>0</v>
      </c>
      <c r="K66" s="1">
        <f t="shared" si="3"/>
        <v>5030.3100000000004</v>
      </c>
      <c r="L66" s="2">
        <f t="shared" si="4"/>
        <v>627660.97</v>
      </c>
      <c r="M66" s="2">
        <f t="shared" si="5"/>
        <v>7452596.6500000004</v>
      </c>
      <c r="N66" s="3">
        <f>-1*Sheet2!D66</f>
        <v>-67.754094083300004</v>
      </c>
      <c r="O66" s="3">
        <f>-1*Sheet2!E66</f>
        <v>-23.030176343000001</v>
      </c>
      <c r="P66" s="2">
        <f t="shared" si="6"/>
        <v>5072.5540000000001</v>
      </c>
      <c r="Q66" s="2">
        <f>$AD$4/SQRT(1-$AD$7*SIN(RADIANS($O66))^2)</f>
        <v>6381406.9495035075</v>
      </c>
      <c r="R66" s="20">
        <f t="shared" si="7"/>
        <v>2225107.291165092</v>
      </c>
      <c r="S66" s="20">
        <f t="shared" si="8"/>
        <v>-5439995.8308909545</v>
      </c>
      <c r="T66" s="20">
        <f>((1-$AD$7)*$Q66+$P66)*SIN(RADIANS($O66))</f>
        <v>-2481779.6440503611</v>
      </c>
      <c r="U66" s="5">
        <f t="shared" si="9"/>
        <v>27.573346680970403</v>
      </c>
      <c r="V66" s="5">
        <f t="shared" si="10"/>
        <v>-827.39780999297557</v>
      </c>
      <c r="W66" s="5">
        <f t="shared" si="11"/>
        <v>-2.3449618400246663</v>
      </c>
      <c r="X66" s="5">
        <f t="shared" si="12"/>
        <v>827.03148244405941</v>
      </c>
      <c r="Y66" s="5">
        <f t="shared" si="13"/>
        <v>67.073452412554062</v>
      </c>
      <c r="Z66" s="5">
        <f t="shared" si="14"/>
        <v>-106.99898748231796</v>
      </c>
      <c r="AA66" s="5">
        <f t="shared" si="15"/>
        <v>-2.3330994060318559</v>
      </c>
      <c r="AB66" s="5">
        <f t="shared" si="16"/>
        <v>827.03148244405941</v>
      </c>
    </row>
    <row r="67" spans="1:28">
      <c r="A67" s="10" t="s">
        <v>165</v>
      </c>
      <c r="B67" s="1">
        <v>32.739999999990687</v>
      </c>
      <c r="C67" s="1">
        <v>104.21999999973923</v>
      </c>
      <c r="D67" s="1">
        <v>29.303999999999998</v>
      </c>
      <c r="E67" s="2">
        <f t="shared" si="2"/>
        <v>109.24154887196096</v>
      </c>
      <c r="G67" s="2">
        <f t="shared" ref="G67:G98" si="19">B67+B$1</f>
        <v>627822.97</v>
      </c>
      <c r="H67" s="2">
        <f t="shared" ref="H67:H98" si="20">C67+C$1</f>
        <v>7453175.1699999999</v>
      </c>
      <c r="I67" s="19">
        <v>5029.3040000000001</v>
      </c>
      <c r="J67" s="1">
        <v>0</v>
      </c>
      <c r="K67" s="1">
        <f t="shared" si="3"/>
        <v>5029.3040000000001</v>
      </c>
      <c r="L67" s="2">
        <f t="shared" si="4"/>
        <v>627633.69999999995</v>
      </c>
      <c r="M67" s="2">
        <f t="shared" si="5"/>
        <v>7452807.25</v>
      </c>
      <c r="N67" s="3">
        <f>-1*Sheet2!D67</f>
        <v>-67.754377655900001</v>
      </c>
      <c r="O67" s="3">
        <f>-1*Sheet2!E67</f>
        <v>-23.028276453</v>
      </c>
      <c r="P67" s="2">
        <f t="shared" si="6"/>
        <v>5071.5479999999998</v>
      </c>
      <c r="Q67" s="2">
        <f>$AD$4/SQRT(1-$AD$7*SIN(RADIANS($O67))^2)</f>
        <v>6381406.4389875894</v>
      </c>
      <c r="R67" s="20">
        <f t="shared" si="7"/>
        <v>2225111.2020589784</v>
      </c>
      <c r="S67" s="20">
        <f t="shared" si="8"/>
        <v>-5440082.2306087827</v>
      </c>
      <c r="T67" s="20">
        <f>((1-$AD$7)*$Q67+$P67)*SIN(RADIANS($O67))</f>
        <v>-2481585.461423689</v>
      </c>
      <c r="U67" s="5">
        <f t="shared" si="9"/>
        <v>-1.5158942971155085</v>
      </c>
      <c r="V67" s="5">
        <f t="shared" si="10"/>
        <v>-616.82727412314807</v>
      </c>
      <c r="W67" s="5">
        <f t="shared" si="11"/>
        <v>-3.3269577043511447</v>
      </c>
      <c r="X67" s="5">
        <f t="shared" si="12"/>
        <v>616.21402560650517</v>
      </c>
      <c r="Y67" s="5">
        <f t="shared" si="13"/>
        <v>37.984758766952069</v>
      </c>
      <c r="Z67" s="5">
        <f t="shared" si="14"/>
        <v>103.57151210066256</v>
      </c>
      <c r="AA67" s="5">
        <f t="shared" si="15"/>
        <v>-3.3388033541637725</v>
      </c>
      <c r="AB67" s="5">
        <f t="shared" si="16"/>
        <v>616.21402560650517</v>
      </c>
    </row>
    <row r="68" spans="1:28">
      <c r="A68" s="10" t="s">
        <v>166</v>
      </c>
      <c r="B68" s="1">
        <v>-20.400000000023283</v>
      </c>
      <c r="C68" s="1">
        <v>104.80999999959022</v>
      </c>
      <c r="D68" s="1">
        <v>30.11</v>
      </c>
      <c r="E68" s="2">
        <f t="shared" ref="E68:E131" si="21">SQRT(B68^2+C68^2)</f>
        <v>106.77685189176094</v>
      </c>
      <c r="G68" s="2">
        <f t="shared" si="19"/>
        <v>627769.82999999996</v>
      </c>
      <c r="H68" s="2">
        <f t="shared" si="20"/>
        <v>7453175.7599999998</v>
      </c>
      <c r="I68" s="19">
        <v>5030.1099999999997</v>
      </c>
      <c r="J68" s="1">
        <v>0</v>
      </c>
      <c r="K68" s="1">
        <f t="shared" ref="K68:K131" si="22">I68+J68</f>
        <v>5030.1099999999997</v>
      </c>
      <c r="L68" s="2">
        <f t="shared" ref="L68:L131" si="23">G68-189.27</f>
        <v>627580.55999999994</v>
      </c>
      <c r="M68" s="2">
        <f t="shared" ref="M68:M131" si="24">H68-367.92</f>
        <v>7452807.8399999999</v>
      </c>
      <c r="N68" s="3">
        <f>-1*Sheet2!D68</f>
        <v>-67.754896222400006</v>
      </c>
      <c r="O68" s="3">
        <f>-1*Sheet2!E68</f>
        <v>-23.0282752058</v>
      </c>
      <c r="P68" s="2">
        <f t="shared" ref="P68:P131" si="25">K68+42.244</f>
        <v>5072.3539999999994</v>
      </c>
      <c r="Q68" s="2">
        <f>$AD$4/SQRT(1-$AD$7*SIN(RADIANS($O68))^2)</f>
        <v>6381406.438652467</v>
      </c>
      <c r="R68" s="20">
        <f t="shared" ref="R68:R131" si="26">($Q68+$P68)*COS(RADIANS($O68))*COS(RADIANS($N68))</f>
        <v>2225062.2667374499</v>
      </c>
      <c r="S68" s="20">
        <f t="shared" ref="S68:S131" si="27">($Q68+$P68)*COS(RADIANS($O68))*SIN(RADIANS($N68))</f>
        <v>-5440103.1057967283</v>
      </c>
      <c r="T68" s="20">
        <f>((1-$AD$7)*$Q68+$P68)*SIN(RADIANS($O68))</f>
        <v>-2481585.6495036096</v>
      </c>
      <c r="U68" s="5">
        <f t="shared" ref="U68:U131" si="28">-SIN($N$196)*(R68-$R$195)+COS($N$196)*(S68-$S$195)</f>
        <v>-54.711817074077274</v>
      </c>
      <c r="V68" s="5">
        <f t="shared" ref="V68:V131" si="29">-SIN($O$196)*COS($N$196)*(R68-$R$195)-SIN($N$196)*SIN($O$196)*(S68-$S$195)+COS($O$196)*(T68-$T$195)</f>
        <v>-616.68922109327605</v>
      </c>
      <c r="W68" s="5">
        <f t="shared" ref="W68:W131" si="30">COS($N$196)*COS($O$196)*(R68-$R$195)+COS($O$196)*SIN($N$196)*(S68-$S$195)+SIN($O$196)*(T68-$T$195)</f>
        <v>-2.5211784657694807</v>
      </c>
      <c r="X68" s="5">
        <f t="shared" ref="X68:X131" si="31">SQRT((L68-$L$195)^2+(M68-$M$195)^2)</f>
        <v>618.49394952122213</v>
      </c>
      <c r="Y68" s="5">
        <f t="shared" ref="Y68:Y131" si="32">-SIN($N$201)*(R68-$R$200)+COS($N$201)*(S68-$S$200)</f>
        <v>-15.211158662524875</v>
      </c>
      <c r="Z68" s="5">
        <f t="shared" ref="Z68:Z131" si="33">-SIN($O$201)*COS($N$201)*(R68-$R$200)-SIN($N$201)*SIN($O$201)*(S68-$S$200)+COS($O$201)*(T68-$T$200)</f>
        <v>103.70979638326097</v>
      </c>
      <c r="AA68" s="5">
        <f t="shared" ref="AA68:AA131" si="34">COS($N$201)*COS($O$201)*(R68-$R$200)+COS($O$201)*SIN($N$201)*(S68-$S$200)+SIN($O$201)*(T68-$T$200)</f>
        <v>-2.5327107997245548</v>
      </c>
      <c r="AB68" s="5">
        <f t="shared" ref="AB68:AB131" si="35">SQRT((L68-$L$200)^2+(M68-$M$200)^2)</f>
        <v>618.49394952122213</v>
      </c>
    </row>
    <row r="69" spans="1:28">
      <c r="A69" s="10" t="s">
        <v>167</v>
      </c>
      <c r="B69" s="1">
        <v>117.80000000004657</v>
      </c>
      <c r="C69" s="1">
        <v>22.299999999813735</v>
      </c>
      <c r="D69" s="1">
        <v>13.862</v>
      </c>
      <c r="E69" s="2">
        <f t="shared" si="21"/>
        <v>119.89215987712734</v>
      </c>
      <c r="G69" s="2">
        <f t="shared" si="19"/>
        <v>627908.03</v>
      </c>
      <c r="H69" s="2">
        <f t="shared" si="20"/>
        <v>7453093.25</v>
      </c>
      <c r="I69" s="19">
        <v>5013.8620000000001</v>
      </c>
      <c r="J69">
        <v>14.794</v>
      </c>
      <c r="K69" s="1">
        <f t="shared" si="22"/>
        <v>5028.6559999999999</v>
      </c>
      <c r="L69" s="2">
        <f t="shared" si="23"/>
        <v>627718.76</v>
      </c>
      <c r="M69" s="2">
        <f t="shared" si="24"/>
        <v>7452725.3300000001</v>
      </c>
      <c r="N69" s="3">
        <f>-1*Sheet2!D69</f>
        <v>-67.753540873199995</v>
      </c>
      <c r="O69" s="3">
        <f>-1*Sheet2!E69</f>
        <v>-23.029009758000001</v>
      </c>
      <c r="P69" s="2">
        <f t="shared" si="25"/>
        <v>5070.8999999999996</v>
      </c>
      <c r="Q69" s="2">
        <f>$AD$4/SQRT(1-$AD$7*SIN(RADIANS($O69))^2)</f>
        <v>6381406.636028735</v>
      </c>
      <c r="R69" s="20">
        <f t="shared" si="26"/>
        <v>2225178.389478568</v>
      </c>
      <c r="S69" s="20">
        <f t="shared" si="27"/>
        <v>-5440019.7539687436</v>
      </c>
      <c r="T69" s="20">
        <f>((1-$AD$7)*$Q69+$P69)*SIN(RADIANS($O69))</f>
        <v>-2481660.0054655331</v>
      </c>
      <c r="U69" s="5">
        <f t="shared" si="28"/>
        <v>84.32301106281119</v>
      </c>
      <c r="V69" s="5">
        <f t="shared" si="29"/>
        <v>-698.10177683881273</v>
      </c>
      <c r="W69" s="5">
        <f t="shared" si="30"/>
        <v>-3.9839288392017238</v>
      </c>
      <c r="X69" s="5">
        <f t="shared" si="31"/>
        <v>702.47497779928187</v>
      </c>
      <c r="Y69" s="5">
        <f t="shared" si="32"/>
        <v>123.82344646246733</v>
      </c>
      <c r="Z69" s="5">
        <f t="shared" si="33"/>
        <v>22.296709723394791</v>
      </c>
      <c r="AA69" s="5">
        <f t="shared" si="34"/>
        <v>-3.9870852287560119</v>
      </c>
      <c r="AB69" s="5">
        <f t="shared" si="35"/>
        <v>702.47497779928187</v>
      </c>
    </row>
    <row r="70" spans="1:28">
      <c r="A70" s="10" t="s">
        <v>168</v>
      </c>
      <c r="B70" s="1">
        <v>-106.40000000002328</v>
      </c>
      <c r="C70" s="1">
        <v>71.099999999627471</v>
      </c>
      <c r="D70" s="1">
        <v>17.207000000000001</v>
      </c>
      <c r="E70" s="2">
        <f t="shared" si="21"/>
        <v>127.96941040714371</v>
      </c>
      <c r="G70" s="2">
        <f t="shared" si="19"/>
        <v>627683.82999999996</v>
      </c>
      <c r="H70" s="2">
        <f t="shared" si="20"/>
        <v>7453142.0499999998</v>
      </c>
      <c r="I70" s="19">
        <v>5017.2070000000003</v>
      </c>
      <c r="J70">
        <v>14.794</v>
      </c>
      <c r="K70" s="1">
        <f t="shared" si="22"/>
        <v>5032.0010000000002</v>
      </c>
      <c r="L70" s="2">
        <f t="shared" si="23"/>
        <v>627494.55999999994</v>
      </c>
      <c r="M70" s="2">
        <f t="shared" si="24"/>
        <v>7452774.1299999999</v>
      </c>
      <c r="N70" s="3">
        <f>-1*Sheet2!D70</f>
        <v>-67.7557325792</v>
      </c>
      <c r="O70" s="3">
        <f>-1*Sheet2!E70</f>
        <v>-23.028586251499998</v>
      </c>
      <c r="P70" s="2">
        <f t="shared" si="25"/>
        <v>5074.2449999999999</v>
      </c>
      <c r="Q70" s="2">
        <f>$AD$4/SQRT(1-$AD$7*SIN(RADIANS($O70))^2)</f>
        <v>6381406.522230735</v>
      </c>
      <c r="R70" s="20">
        <f t="shared" si="26"/>
        <v>2224978.409989648</v>
      </c>
      <c r="S70" s="20">
        <f t="shared" si="27"/>
        <v>-5440124.7134276219</v>
      </c>
      <c r="T70" s="20">
        <f>((1-$AD$7)*$Q70+$P70)*SIN(RADIANS($O70))</f>
        <v>-2481618.1161404829</v>
      </c>
      <c r="U70" s="5">
        <f t="shared" si="28"/>
        <v>-140.50722800261858</v>
      </c>
      <c r="V70" s="5">
        <f t="shared" si="29"/>
        <v>-651.16408018881862</v>
      </c>
      <c r="W70" s="5">
        <f t="shared" si="30"/>
        <v>-0.63493125216072599</v>
      </c>
      <c r="X70" s="5">
        <f t="shared" si="31"/>
        <v>665.48624721652538</v>
      </c>
      <c r="Y70" s="5">
        <f t="shared" si="32"/>
        <v>-101.00664852749536</v>
      </c>
      <c r="Z70" s="5">
        <f t="shared" si="33"/>
        <v>69.235377034322156</v>
      </c>
      <c r="AA70" s="5">
        <f t="shared" si="34"/>
        <v>-0.64202203927598589</v>
      </c>
      <c r="AB70" s="5">
        <f t="shared" si="35"/>
        <v>665.48624721652538</v>
      </c>
    </row>
    <row r="71" spans="1:28">
      <c r="A71" s="10" t="s">
        <v>169</v>
      </c>
      <c r="B71" s="1">
        <v>-126.59999999997672</v>
      </c>
      <c r="C71" s="1">
        <v>-66.900000000372529</v>
      </c>
      <c r="D71" s="1">
        <v>17.773</v>
      </c>
      <c r="E71" s="2">
        <f t="shared" si="21"/>
        <v>143.18928032518338</v>
      </c>
      <c r="G71" s="2">
        <f t="shared" si="19"/>
        <v>627663.63</v>
      </c>
      <c r="H71" s="2">
        <f t="shared" si="20"/>
        <v>7453004.0499999998</v>
      </c>
      <c r="I71" s="19">
        <v>5017.7730000000001</v>
      </c>
      <c r="J71">
        <v>14.794</v>
      </c>
      <c r="K71" s="1">
        <f t="shared" si="22"/>
        <v>5032.567</v>
      </c>
      <c r="L71" s="2">
        <f t="shared" si="23"/>
        <v>627474.36</v>
      </c>
      <c r="M71" s="2">
        <f t="shared" si="24"/>
        <v>7452636.1299999999</v>
      </c>
      <c r="N71" s="3">
        <f>-1*Sheet2!D71</f>
        <v>-67.755918242899995</v>
      </c>
      <c r="O71" s="3">
        <f>-1*Sheet2!E71</f>
        <v>-23.029834117299998</v>
      </c>
      <c r="P71" s="2">
        <f t="shared" si="25"/>
        <v>5074.8109999999997</v>
      </c>
      <c r="Q71" s="2">
        <f>$AD$4/SQRT(1-$AD$7*SIN(RADIANS($O71))^2)</f>
        <v>6381406.8575422568</v>
      </c>
      <c r="R71" s="20">
        <f t="shared" si="26"/>
        <v>2224940.4971979214</v>
      </c>
      <c r="S71" s="20">
        <f t="shared" si="27"/>
        <v>-5440082.3271005191</v>
      </c>
      <c r="T71" s="20">
        <f>((1-$AD$7)*$Q71+$P71)*SIN(RADIANS($O71))</f>
        <v>-2481745.6201324742</v>
      </c>
      <c r="U71" s="5">
        <f t="shared" si="28"/>
        <v>-159.55160854173306</v>
      </c>
      <c r="V71" s="5">
        <f t="shared" si="29"/>
        <v>-789.46902476546438</v>
      </c>
      <c r="W71" s="5">
        <f t="shared" si="30"/>
        <v>-8.5066707958503684E-2</v>
      </c>
      <c r="X71" s="5">
        <f t="shared" si="31"/>
        <v>804.62669309089517</v>
      </c>
      <c r="Y71" s="5">
        <f t="shared" si="32"/>
        <v>-120.0513891477737</v>
      </c>
      <c r="Z71" s="5">
        <f t="shared" si="33"/>
        <v>-69.069454208672099</v>
      </c>
      <c r="AA71" s="5">
        <f t="shared" si="34"/>
        <v>-7.6349839289431287E-2</v>
      </c>
      <c r="AB71" s="5">
        <f t="shared" si="35"/>
        <v>804.62669309089517</v>
      </c>
    </row>
    <row r="72" spans="1:28">
      <c r="A72" s="10" t="s">
        <v>170</v>
      </c>
      <c r="B72" s="1">
        <v>141</v>
      </c>
      <c r="C72" s="1">
        <v>-42.599999999627471</v>
      </c>
      <c r="D72" s="1">
        <v>13.759</v>
      </c>
      <c r="E72" s="2">
        <f t="shared" si="21"/>
        <v>147.29480642564511</v>
      </c>
      <c r="G72" s="2">
        <f t="shared" si="19"/>
        <v>627931.23</v>
      </c>
      <c r="H72" s="2">
        <f t="shared" si="20"/>
        <v>7453028.3500000006</v>
      </c>
      <c r="I72" s="19">
        <v>5013.759</v>
      </c>
      <c r="J72">
        <v>14.794</v>
      </c>
      <c r="K72" s="1">
        <f t="shared" si="22"/>
        <v>5028.5529999999999</v>
      </c>
      <c r="L72" s="2">
        <f t="shared" si="23"/>
        <v>627741.96</v>
      </c>
      <c r="M72" s="2">
        <f t="shared" si="24"/>
        <v>7452660.4300000006</v>
      </c>
      <c r="N72" s="3">
        <f>-1*Sheet2!D72</f>
        <v>-67.753309105100001</v>
      </c>
      <c r="O72" s="3">
        <f>-1*Sheet2!E72</f>
        <v>-23.029594103499999</v>
      </c>
      <c r="P72" s="2">
        <f t="shared" si="25"/>
        <v>5070.7969999999996</v>
      </c>
      <c r="Q72" s="2">
        <f>$AD$4/SQRT(1-$AD$7*SIN(RADIANS($O72))^2)</f>
        <v>6381406.7930475315</v>
      </c>
      <c r="R72" s="20">
        <f t="shared" si="26"/>
        <v>2225190.7669699392</v>
      </c>
      <c r="S72" s="20">
        <f t="shared" si="27"/>
        <v>-5439987.2149635674</v>
      </c>
      <c r="T72" s="20">
        <f>((1-$AD$7)*$Q72+$P72)*SIN(RADIANS($O72))</f>
        <v>-2481719.5684605427</v>
      </c>
      <c r="U72" s="5">
        <f t="shared" si="28"/>
        <v>108.09779355021213</v>
      </c>
      <c r="V72" s="5">
        <f t="shared" si="29"/>
        <v>-762.86663586151064</v>
      </c>
      <c r="W72" s="5">
        <f t="shared" si="30"/>
        <v>-4.0947370466951725</v>
      </c>
      <c r="X72" s="5">
        <f t="shared" si="31"/>
        <v>769.71922610342176</v>
      </c>
      <c r="Y72" s="5">
        <f t="shared" si="32"/>
        <v>147.59805805404864</v>
      </c>
      <c r="Z72" s="5">
        <f t="shared" si="33"/>
        <v>-42.468223952586129</v>
      </c>
      <c r="AA72" s="5">
        <f t="shared" si="34"/>
        <v>-4.0906932750073288</v>
      </c>
      <c r="AB72" s="5">
        <f t="shared" si="35"/>
        <v>769.71922610342176</v>
      </c>
    </row>
    <row r="73" spans="1:28">
      <c r="A73" s="10" t="s">
        <v>171</v>
      </c>
      <c r="B73" s="1">
        <v>-84.199999999953434</v>
      </c>
      <c r="C73" s="1">
        <v>139.40000000037253</v>
      </c>
      <c r="D73" s="1">
        <v>17.341999999999999</v>
      </c>
      <c r="E73" s="2">
        <f t="shared" si="21"/>
        <v>162.85576440548863</v>
      </c>
      <c r="G73" s="2">
        <f t="shared" si="19"/>
        <v>627706.03</v>
      </c>
      <c r="H73" s="2">
        <f t="shared" si="20"/>
        <v>7453210.3500000006</v>
      </c>
      <c r="I73" s="19">
        <v>5017.3419999999996</v>
      </c>
      <c r="J73">
        <v>14.794</v>
      </c>
      <c r="K73" s="1">
        <f t="shared" si="22"/>
        <v>5032.1359999999995</v>
      </c>
      <c r="L73" s="2">
        <f t="shared" si="23"/>
        <v>627516.76</v>
      </c>
      <c r="M73" s="2">
        <f t="shared" si="24"/>
        <v>7452842.4300000006</v>
      </c>
      <c r="N73" s="3">
        <f>-1*Sheet2!D73</f>
        <v>-67.755521623899995</v>
      </c>
      <c r="O73" s="3">
        <f>-1*Sheet2!E73</f>
        <v>-23.027967711799999</v>
      </c>
      <c r="P73" s="2">
        <f t="shared" si="25"/>
        <v>5074.3799999999992</v>
      </c>
      <c r="Q73" s="2">
        <f>$AD$4/SQRT(1-$AD$7*SIN(RADIANS($O73))^2)</f>
        <v>6381406.3560294071</v>
      </c>
      <c r="R73" s="20">
        <f t="shared" si="26"/>
        <v>2225008.6388473879</v>
      </c>
      <c r="S73" s="20">
        <f t="shared" si="27"/>
        <v>-5440141.4580274373</v>
      </c>
      <c r="T73" s="20">
        <f>((1-$AD$7)*$Q73+$P73)*SIN(RADIANS($O73))</f>
        <v>-2481555.0773445168</v>
      </c>
      <c r="U73" s="5">
        <f t="shared" si="28"/>
        <v>-118.86746371735464</v>
      </c>
      <c r="V73" s="5">
        <f t="shared" si="29"/>
        <v>-582.60931617032975</v>
      </c>
      <c r="W73" s="5">
        <f t="shared" si="30"/>
        <v>-0.49283217054582451</v>
      </c>
      <c r="X73" s="5">
        <f t="shared" si="31"/>
        <v>594.01849048107579</v>
      </c>
      <c r="Y73" s="5">
        <f t="shared" si="32"/>
        <v>-79.366703193580094</v>
      </c>
      <c r="Z73" s="5">
        <f t="shared" si="33"/>
        <v>137.79009984461135</v>
      </c>
      <c r="AA73" s="5">
        <f t="shared" si="34"/>
        <v>-0.50783392111304693</v>
      </c>
      <c r="AB73" s="5">
        <f t="shared" si="35"/>
        <v>594.01849048107579</v>
      </c>
    </row>
    <row r="74" spans="1:28">
      <c r="A74" s="10" t="s">
        <v>172</v>
      </c>
      <c r="B74" s="1">
        <v>123.40000000002328</v>
      </c>
      <c r="C74" s="1">
        <v>120.29999999981374</v>
      </c>
      <c r="D74" s="1">
        <v>12.173999999999999</v>
      </c>
      <c r="E74" s="2">
        <f t="shared" si="21"/>
        <v>172.33586394004277</v>
      </c>
      <c r="G74" s="2">
        <f t="shared" si="19"/>
        <v>627913.63</v>
      </c>
      <c r="H74" s="2">
        <f t="shared" si="20"/>
        <v>7453191.25</v>
      </c>
      <c r="I74" s="19">
        <v>5012.174</v>
      </c>
      <c r="J74">
        <v>14.794</v>
      </c>
      <c r="K74" s="1">
        <f t="shared" si="22"/>
        <v>5026.9679999999998</v>
      </c>
      <c r="L74" s="2">
        <f t="shared" si="23"/>
        <v>627724.36</v>
      </c>
      <c r="M74" s="2">
        <f t="shared" si="24"/>
        <v>7452823.3300000001</v>
      </c>
      <c r="N74" s="3">
        <f>-1*Sheet2!D74</f>
        <v>-67.7534943701</v>
      </c>
      <c r="O74" s="3">
        <f>-1*Sheet2!E74</f>
        <v>-23.028124263399999</v>
      </c>
      <c r="P74" s="2">
        <f t="shared" si="25"/>
        <v>5069.2119999999995</v>
      </c>
      <c r="Q74" s="2">
        <f>$AD$4/SQRT(1-$AD$7*SIN(RADIANS($O74))^2)</f>
        <v>6381406.3980944203</v>
      </c>
      <c r="R74" s="20">
        <f t="shared" si="26"/>
        <v>2225196.7516022758</v>
      </c>
      <c r="S74" s="20">
        <f t="shared" si="27"/>
        <v>-5440052.0444655195</v>
      </c>
      <c r="T74" s="20">
        <f>((1-$AD$7)*$Q74+$P74)*SIN(RADIANS($O74))</f>
        <v>-2481569.0241423207</v>
      </c>
      <c r="U74" s="5">
        <f t="shared" si="28"/>
        <v>89.093953483572648</v>
      </c>
      <c r="V74" s="5">
        <f t="shared" si="29"/>
        <v>-599.95969996830729</v>
      </c>
      <c r="W74" s="5">
        <f t="shared" si="30"/>
        <v>-5.6619629660476676</v>
      </c>
      <c r="X74" s="5">
        <f t="shared" si="31"/>
        <v>605.93436809120271</v>
      </c>
      <c r="Y74" s="5">
        <f t="shared" si="32"/>
        <v>128.59463643444985</v>
      </c>
      <c r="Z74" s="5">
        <f t="shared" si="33"/>
        <v>120.43858305699993</v>
      </c>
      <c r="AA74" s="5">
        <f t="shared" si="34"/>
        <v>-5.6762824911071164</v>
      </c>
      <c r="AB74" s="5">
        <f t="shared" si="35"/>
        <v>605.93436809120271</v>
      </c>
    </row>
    <row r="75" spans="1:28">
      <c r="A75" s="10" t="s">
        <v>173</v>
      </c>
      <c r="B75" s="1">
        <v>-171.59999999997672</v>
      </c>
      <c r="C75" s="1">
        <v>-1.7999999998137355</v>
      </c>
      <c r="D75" s="1">
        <v>18.071000000000002</v>
      </c>
      <c r="E75" s="2">
        <f t="shared" si="21"/>
        <v>171.60944029974382</v>
      </c>
      <c r="G75" s="2">
        <f t="shared" si="19"/>
        <v>627618.63</v>
      </c>
      <c r="H75" s="2">
        <f t="shared" si="20"/>
        <v>7453069.1500000004</v>
      </c>
      <c r="I75" s="19">
        <v>5018.0709999999999</v>
      </c>
      <c r="J75">
        <v>14.794</v>
      </c>
      <c r="K75" s="1">
        <f t="shared" si="22"/>
        <v>5032.8649999999998</v>
      </c>
      <c r="L75" s="2">
        <f t="shared" si="23"/>
        <v>627429.36</v>
      </c>
      <c r="M75" s="2">
        <f t="shared" si="24"/>
        <v>7452701.2300000004</v>
      </c>
      <c r="N75" s="3">
        <f>-1*Sheet2!D75</f>
        <v>-67.756362733800003</v>
      </c>
      <c r="O75" s="3">
        <f>-1*Sheet2!E75</f>
        <v>-23.029249633399999</v>
      </c>
      <c r="P75" s="2">
        <f t="shared" si="25"/>
        <v>5075.1089999999995</v>
      </c>
      <c r="Q75" s="2">
        <f>$AD$4/SQRT(1-$AD$7*SIN(RADIANS($O75))^2)</f>
        <v>6381406.7004849985</v>
      </c>
      <c r="R75" s="20">
        <f t="shared" si="26"/>
        <v>2224907.990954048</v>
      </c>
      <c r="S75" s="20">
        <f t="shared" si="27"/>
        <v>-5440123.2979196245</v>
      </c>
      <c r="T75" s="20">
        <f>((1-$AD$7)*$Q75+$P75)*SIN(RADIANS($O75))</f>
        <v>-2481686.1193718845</v>
      </c>
      <c r="U75" s="5">
        <f t="shared" si="28"/>
        <v>-205.1490475094692</v>
      </c>
      <c r="V75" s="5">
        <f t="shared" si="29"/>
        <v>-724.68951174589381</v>
      </c>
      <c r="W75" s="5">
        <f t="shared" si="30"/>
        <v>0.21935439818912528</v>
      </c>
      <c r="X75" s="5">
        <f t="shared" si="31"/>
        <v>752.41584634665094</v>
      </c>
      <c r="Y75" s="5">
        <f t="shared" si="32"/>
        <v>-165.64865598325679</v>
      </c>
      <c r="Z75" s="5">
        <f t="shared" si="33"/>
        <v>-4.2897872037502598</v>
      </c>
      <c r="AA75" s="5">
        <f t="shared" si="34"/>
        <v>0.22100440096670204</v>
      </c>
      <c r="AB75" s="5">
        <f t="shared" si="35"/>
        <v>752.41584634665094</v>
      </c>
    </row>
    <row r="76" spans="1:28">
      <c r="A76" s="10" t="s">
        <v>174</v>
      </c>
      <c r="B76" s="1">
        <v>135.90000000002328</v>
      </c>
      <c r="C76" s="1">
        <v>-127.59999999962747</v>
      </c>
      <c r="D76" s="1">
        <v>13.372</v>
      </c>
      <c r="E76" s="2">
        <f t="shared" si="21"/>
        <v>186.41504767564032</v>
      </c>
      <c r="G76" s="2">
        <f t="shared" si="19"/>
        <v>627926.13</v>
      </c>
      <c r="H76" s="2">
        <f t="shared" si="20"/>
        <v>7452943.3500000006</v>
      </c>
      <c r="I76" s="19">
        <v>5013.3720000000003</v>
      </c>
      <c r="J76">
        <v>14.794</v>
      </c>
      <c r="K76" s="1">
        <f t="shared" si="22"/>
        <v>5028.1660000000002</v>
      </c>
      <c r="L76" s="2">
        <f t="shared" si="23"/>
        <v>627736.86</v>
      </c>
      <c r="M76" s="2">
        <f t="shared" si="24"/>
        <v>7452575.4300000006</v>
      </c>
      <c r="N76" s="3">
        <f>-1*Sheet2!D76</f>
        <v>-67.753351808100007</v>
      </c>
      <c r="O76" s="3">
        <f>-1*Sheet2!E76</f>
        <v>-23.0303621531</v>
      </c>
      <c r="P76" s="2">
        <f t="shared" si="25"/>
        <v>5070.41</v>
      </c>
      <c r="Q76" s="2">
        <f>$AD$4/SQRT(1-$AD$7*SIN(RADIANS($O76))^2)</f>
        <v>6381406.9994339533</v>
      </c>
      <c r="R76" s="20">
        <f t="shared" si="26"/>
        <v>2225173.9696914679</v>
      </c>
      <c r="S76" s="20">
        <f t="shared" si="27"/>
        <v>-5439957.7206325848</v>
      </c>
      <c r="T76" s="20">
        <f>((1-$AD$7)*$Q76+$P76)*SIN(RADIANS($O76))</f>
        <v>-2481797.7577938964</v>
      </c>
      <c r="U76" s="5">
        <f t="shared" si="28"/>
        <v>103.71665664930005</v>
      </c>
      <c r="V76" s="5">
        <f t="shared" si="29"/>
        <v>-847.99174043958055</v>
      </c>
      <c r="W76" s="5">
        <f t="shared" si="30"/>
        <v>-4.4924611662936513</v>
      </c>
      <c r="X76" s="5">
        <f t="shared" si="31"/>
        <v>853.45933472730349</v>
      </c>
      <c r="Y76" s="5">
        <f t="shared" si="32"/>
        <v>143.21669497426174</v>
      </c>
      <c r="Z76" s="5">
        <f t="shared" si="33"/>
        <v>-127.59336158481752</v>
      </c>
      <c r="AA76" s="5">
        <f t="shared" si="34"/>
        <v>-4.4787333553121798</v>
      </c>
      <c r="AB76" s="5">
        <f t="shared" si="35"/>
        <v>853.45933472730349</v>
      </c>
    </row>
    <row r="77" spans="1:28">
      <c r="A77" s="10" t="s">
        <v>175</v>
      </c>
      <c r="B77" s="1">
        <v>-27.5</v>
      </c>
      <c r="C77" s="1">
        <v>202.40000000037253</v>
      </c>
      <c r="D77" s="1">
        <v>16.321999999999999</v>
      </c>
      <c r="E77" s="2">
        <f t="shared" si="21"/>
        <v>204.259663174477</v>
      </c>
      <c r="G77" s="2">
        <f t="shared" si="19"/>
        <v>627762.73</v>
      </c>
      <c r="H77" s="2">
        <f t="shared" si="20"/>
        <v>7453273.3500000006</v>
      </c>
      <c r="I77" s="19">
        <v>5016.3220000000001</v>
      </c>
      <c r="J77">
        <v>14.794</v>
      </c>
      <c r="K77" s="1">
        <f t="shared" si="22"/>
        <v>5031.116</v>
      </c>
      <c r="L77" s="2">
        <f t="shared" si="23"/>
        <v>627573.46</v>
      </c>
      <c r="M77" s="2">
        <f t="shared" si="24"/>
        <v>7452905.4300000006</v>
      </c>
      <c r="N77" s="3">
        <f>-1*Sheet2!D77</f>
        <v>-67.754973596699998</v>
      </c>
      <c r="O77" s="3">
        <f>-1*Sheet2!E77</f>
        <v>-23.027394389099999</v>
      </c>
      <c r="P77" s="2">
        <f t="shared" si="25"/>
        <v>5073.3599999999997</v>
      </c>
      <c r="Q77" s="2">
        <f>$AD$4/SQRT(1-$AD$7*SIN(RADIANS($O77))^2)</f>
        <v>6381406.2019809671</v>
      </c>
      <c r="R77" s="20">
        <f t="shared" si="26"/>
        <v>2225069.7275533136</v>
      </c>
      <c r="S77" s="20">
        <f t="shared" si="27"/>
        <v>-5440142.3135004947</v>
      </c>
      <c r="T77" s="20">
        <f>((1-$AD$7)*$Q77+$P77)*SIN(RADIANS($O77))</f>
        <v>-2481496.1986638349</v>
      </c>
      <c r="U77" s="5">
        <f t="shared" si="28"/>
        <v>-62.649494248782617</v>
      </c>
      <c r="V77" s="5">
        <f t="shared" si="29"/>
        <v>-519.06584122779714</v>
      </c>
      <c r="W77" s="5">
        <f t="shared" si="30"/>
        <v>-1.5065213349159023</v>
      </c>
      <c r="X77" s="5">
        <f t="shared" si="31"/>
        <v>522.3114224612458</v>
      </c>
      <c r="Y77" s="5">
        <f t="shared" si="32"/>
        <v>-23.148572995565331</v>
      </c>
      <c r="Z77" s="5">
        <f t="shared" si="33"/>
        <v>201.33331159383781</v>
      </c>
      <c r="AA77" s="5">
        <f t="shared" si="34"/>
        <v>-1.5290793840422481</v>
      </c>
      <c r="AB77" s="5">
        <f t="shared" si="35"/>
        <v>522.3114224612458</v>
      </c>
    </row>
    <row r="78" spans="1:28">
      <c r="A78" s="10" t="s">
        <v>176</v>
      </c>
      <c r="B78" s="1">
        <v>-104.09999999997672</v>
      </c>
      <c r="C78" s="1">
        <v>-179.59999999962747</v>
      </c>
      <c r="D78" s="1" t="s">
        <v>138</v>
      </c>
      <c r="E78" s="2">
        <f t="shared" si="21"/>
        <v>207.58846307023262</v>
      </c>
      <c r="G78" s="2">
        <f t="shared" si="19"/>
        <v>627686.13</v>
      </c>
      <c r="H78" s="2">
        <f t="shared" si="20"/>
        <v>7452891.3500000006</v>
      </c>
      <c r="I78" s="19">
        <v>5018.799</v>
      </c>
      <c r="J78">
        <v>14.794</v>
      </c>
      <c r="K78" s="1">
        <f t="shared" si="22"/>
        <v>5033.5929999999998</v>
      </c>
      <c r="L78" s="2">
        <f t="shared" si="23"/>
        <v>627496.86</v>
      </c>
      <c r="M78" s="2">
        <f t="shared" si="24"/>
        <v>7452523.4300000006</v>
      </c>
      <c r="N78" s="3">
        <f>-1*Sheet2!D78</f>
        <v>-67.755689350200001</v>
      </c>
      <c r="O78" s="3">
        <f>-1*Sheet2!E78</f>
        <v>-23.030850215099999</v>
      </c>
      <c r="P78" s="2">
        <f t="shared" si="25"/>
        <v>5075.8369999999995</v>
      </c>
      <c r="Q78" s="2">
        <f>$AD$4/SQRT(1-$AD$7*SIN(RADIANS($O78))^2)</f>
        <v>6381407.1305862991</v>
      </c>
      <c r="R78" s="20">
        <f t="shared" si="26"/>
        <v>2224945.9089527843</v>
      </c>
      <c r="S78" s="20">
        <f t="shared" si="27"/>
        <v>-5440033.5334719643</v>
      </c>
      <c r="T78" s="20">
        <f>((1-$AD$7)*$Q78+$P78)*SIN(RADIANS($O78))</f>
        <v>-2481849.6628681924</v>
      </c>
      <c r="U78" s="5">
        <f t="shared" si="28"/>
        <v>-136.07045307928178</v>
      </c>
      <c r="V78" s="5">
        <f t="shared" si="29"/>
        <v>-902.08611161449971</v>
      </c>
      <c r="W78" s="5">
        <f t="shared" si="30"/>
        <v>0.9264775318255829</v>
      </c>
      <c r="X78" s="5">
        <f t="shared" si="31"/>
        <v>911.38033994217085</v>
      </c>
      <c r="Y78" s="5">
        <f t="shared" si="32"/>
        <v>-96.570523401285897</v>
      </c>
      <c r="Z78" s="5">
        <f t="shared" si="33"/>
        <v>-181.68648730674983</v>
      </c>
      <c r="AA78" s="5">
        <f t="shared" si="34"/>
        <v>0.94782492406608299</v>
      </c>
      <c r="AB78" s="5">
        <f t="shared" si="35"/>
        <v>911.38033994217085</v>
      </c>
    </row>
    <row r="79" spans="1:28">
      <c r="A79" s="10" t="s">
        <v>177</v>
      </c>
      <c r="B79" s="1">
        <v>193.30000000004657</v>
      </c>
      <c r="C79" s="1">
        <v>62.799999999813735</v>
      </c>
      <c r="D79" s="1">
        <v>14.492000000000001</v>
      </c>
      <c r="E79" s="2">
        <f t="shared" si="21"/>
        <v>203.24549195491301</v>
      </c>
      <c r="G79" s="2">
        <f t="shared" si="19"/>
        <v>627983.53</v>
      </c>
      <c r="H79" s="2">
        <f t="shared" si="20"/>
        <v>7453133.75</v>
      </c>
      <c r="I79" s="19">
        <v>5014.4920000000002</v>
      </c>
      <c r="J79">
        <v>14.794</v>
      </c>
      <c r="K79" s="1">
        <f t="shared" si="22"/>
        <v>5029.2860000000001</v>
      </c>
      <c r="L79" s="2">
        <f t="shared" si="23"/>
        <v>627794.26</v>
      </c>
      <c r="M79" s="2">
        <f t="shared" si="24"/>
        <v>7452765.8300000001</v>
      </c>
      <c r="N79" s="3">
        <f>-1*Sheet2!D79</f>
        <v>-67.752807538499994</v>
      </c>
      <c r="O79" s="3">
        <f>-1*Sheet2!E79</f>
        <v>-23.0286381863</v>
      </c>
      <c r="P79" s="2">
        <f t="shared" si="25"/>
        <v>5071.53</v>
      </c>
      <c r="Q79" s="2">
        <f>$AD$4/SQRT(1-$AD$7*SIN(RADIANS($O79))^2)</f>
        <v>6381406.5361857489</v>
      </c>
      <c r="R79" s="20">
        <f t="shared" si="26"/>
        <v>2225254.3356067049</v>
      </c>
      <c r="S79" s="20">
        <f t="shared" si="27"/>
        <v>-5440006.7209040439</v>
      </c>
      <c r="T79" s="20">
        <f>((1-$AD$7)*$Q79+$P79)*SIN(RADIANS($O79))</f>
        <v>-2481622.3514397657</v>
      </c>
      <c r="U79" s="5">
        <f t="shared" si="28"/>
        <v>159.55045169880873</v>
      </c>
      <c r="V79" s="5">
        <f t="shared" si="29"/>
        <v>-656.92007761121249</v>
      </c>
      <c r="W79" s="5">
        <f t="shared" si="30"/>
        <v>-3.3509714612417838</v>
      </c>
      <c r="X79" s="5">
        <f t="shared" si="31"/>
        <v>675.34420293218182</v>
      </c>
      <c r="Y79" s="5">
        <f t="shared" si="32"/>
        <v>199.05099924193053</v>
      </c>
      <c r="Z79" s="5">
        <f t="shared" si="33"/>
        <v>63.478282731440927</v>
      </c>
      <c r="AA79" s="5">
        <f t="shared" si="34"/>
        <v>-3.3592649093856437</v>
      </c>
      <c r="AB79" s="5">
        <f t="shared" si="35"/>
        <v>675.34420293218182</v>
      </c>
    </row>
    <row r="80" spans="1:28">
      <c r="A80" s="10" t="s">
        <v>178</v>
      </c>
      <c r="B80" s="1">
        <v>-190.80000000004657</v>
      </c>
      <c r="C80" s="1">
        <v>96</v>
      </c>
      <c r="D80" s="1">
        <v>18.097000000000001</v>
      </c>
      <c r="E80" s="2">
        <f t="shared" si="21"/>
        <v>213.58988740110746</v>
      </c>
      <c r="G80" s="2">
        <f t="shared" si="19"/>
        <v>627599.42999999993</v>
      </c>
      <c r="H80" s="2">
        <f t="shared" si="20"/>
        <v>7453166.9500000002</v>
      </c>
      <c r="I80" s="19">
        <v>5018.0969999999998</v>
      </c>
      <c r="J80">
        <v>14.794</v>
      </c>
      <c r="K80" s="1">
        <f t="shared" si="22"/>
        <v>5032.8909999999996</v>
      </c>
      <c r="L80" s="2">
        <f t="shared" si="23"/>
        <v>627410.15999999992</v>
      </c>
      <c r="M80" s="2">
        <f t="shared" si="24"/>
        <v>7452799.0300000003</v>
      </c>
      <c r="N80" s="3">
        <f>-1*Sheet2!D80</f>
        <v>-67.756558183799996</v>
      </c>
      <c r="O80" s="3">
        <f>-1*Sheet2!E80</f>
        <v>-23.028367846999998</v>
      </c>
      <c r="P80" s="2">
        <f t="shared" si="25"/>
        <v>5075.1349999999993</v>
      </c>
      <c r="Q80" s="2">
        <f>$AD$4/SQRT(1-$AD$7*SIN(RADIANS($O80))^2)</f>
        <v>6381406.463545152</v>
      </c>
      <c r="R80" s="20">
        <f t="shared" si="26"/>
        <v>2224903.9147607773</v>
      </c>
      <c r="S80" s="20">
        <f t="shared" si="27"/>
        <v>-5440166.2964629643</v>
      </c>
      <c r="T80" s="20">
        <f>((1-$AD$7)*$Q80+$P80)*SIN(RADIANS($O80))</f>
        <v>-2481596.1868739738</v>
      </c>
      <c r="U80" s="5">
        <f t="shared" si="28"/>
        <v>-225.20015553947485</v>
      </c>
      <c r="V80" s="5">
        <f t="shared" si="29"/>
        <v>-626.95877936428781</v>
      </c>
      <c r="W80" s="5">
        <f t="shared" si="30"/>
        <v>0.25507978990239621</v>
      </c>
      <c r="X80" s="5">
        <f t="shared" si="31"/>
        <v>665.51288540032829</v>
      </c>
      <c r="Y80" s="5">
        <f t="shared" si="32"/>
        <v>-185.6995069435398</v>
      </c>
      <c r="Z80" s="5">
        <f t="shared" si="33"/>
        <v>93.44100131230968</v>
      </c>
      <c r="AA80" s="5">
        <f t="shared" si="34"/>
        <v>0.24576681904714093</v>
      </c>
      <c r="AB80" s="5">
        <f t="shared" si="35"/>
        <v>665.51288540032829</v>
      </c>
    </row>
    <row r="81" spans="1:36">
      <c r="A81" s="10" t="s">
        <v>179</v>
      </c>
      <c r="B81" s="1">
        <v>90.199999999953434</v>
      </c>
      <c r="C81" s="1">
        <v>-218.79999999981374</v>
      </c>
      <c r="D81" s="1">
        <v>16.951000000000001</v>
      </c>
      <c r="E81" s="2">
        <f t="shared" si="21"/>
        <v>236.66322063199868</v>
      </c>
      <c r="G81" s="2">
        <f t="shared" si="19"/>
        <v>627880.42999999993</v>
      </c>
      <c r="H81" s="2">
        <f t="shared" si="20"/>
        <v>7452852.1500000004</v>
      </c>
      <c r="I81" s="19">
        <v>5016.951</v>
      </c>
      <c r="J81">
        <v>14.794</v>
      </c>
      <c r="K81" s="1">
        <f t="shared" si="22"/>
        <v>5031.7449999999999</v>
      </c>
      <c r="L81" s="2">
        <f t="shared" si="23"/>
        <v>627691.15999999992</v>
      </c>
      <c r="M81" s="2">
        <f t="shared" si="24"/>
        <v>7452484.2300000004</v>
      </c>
      <c r="N81" s="3">
        <f>-1*Sheet2!D81</f>
        <v>-67.753790162200005</v>
      </c>
      <c r="O81" s="3">
        <f>-1*Sheet2!E81</f>
        <v>-23.031189317700001</v>
      </c>
      <c r="P81" s="2">
        <f t="shared" si="25"/>
        <v>5073.9889999999996</v>
      </c>
      <c r="Q81" s="2">
        <f>$AD$4/SQRT(1-$AD$7*SIN(RADIANS($O81))^2)</f>
        <v>6381407.2217114475</v>
      </c>
      <c r="R81" s="20">
        <f t="shared" si="26"/>
        <v>2225120.0184115991</v>
      </c>
      <c r="S81" s="20">
        <f t="shared" si="27"/>
        <v>-5439944.596504325</v>
      </c>
      <c r="T81" s="20">
        <f>((1-$AD$7)*$Q81+$P81)*SIN(RADIANS($O81))</f>
        <v>-2481883.5279579489</v>
      </c>
      <c r="U81" s="5">
        <f t="shared" si="28"/>
        <v>58.749514524287306</v>
      </c>
      <c r="V81" s="5">
        <f t="shared" si="29"/>
        <v>-939.66910619846567</v>
      </c>
      <c r="W81" s="5">
        <f t="shared" si="30"/>
        <v>-0.92579321500886635</v>
      </c>
      <c r="X81" s="5">
        <f t="shared" si="31"/>
        <v>940.56472495699199</v>
      </c>
      <c r="Y81" s="5">
        <f t="shared" si="32"/>
        <v>98.249333969528465</v>
      </c>
      <c r="Z81" s="5">
        <f t="shared" si="33"/>
        <v>-219.27020392532825</v>
      </c>
      <c r="AA81" s="5">
        <f t="shared" si="34"/>
        <v>-0.90138707666174867</v>
      </c>
      <c r="AB81" s="5">
        <f t="shared" si="35"/>
        <v>940.56472495699199</v>
      </c>
    </row>
    <row r="82" spans="1:36">
      <c r="A82" s="10" t="s">
        <v>180</v>
      </c>
      <c r="B82" s="1">
        <v>64.770000000018626</v>
      </c>
      <c r="C82" s="1">
        <v>240.04999999981374</v>
      </c>
      <c r="D82" s="1">
        <v>14.327</v>
      </c>
      <c r="E82" s="2">
        <f t="shared" si="21"/>
        <v>248.63458206756553</v>
      </c>
      <c r="G82" s="2">
        <f t="shared" si="19"/>
        <v>627855</v>
      </c>
      <c r="H82" s="2">
        <f t="shared" si="20"/>
        <v>7453311</v>
      </c>
      <c r="I82" s="19">
        <v>5014.3270000000002</v>
      </c>
      <c r="J82">
        <v>14.794</v>
      </c>
      <c r="K82" s="1">
        <f t="shared" si="22"/>
        <v>5029.1210000000001</v>
      </c>
      <c r="L82" s="2">
        <f t="shared" si="23"/>
        <v>627665.73</v>
      </c>
      <c r="M82" s="2">
        <f t="shared" si="24"/>
        <v>7452943.0800000001</v>
      </c>
      <c r="N82" s="3">
        <f>-1*Sheet2!D82</f>
        <v>-67.7540763967</v>
      </c>
      <c r="O82" s="3">
        <f>-1*Sheet2!E82</f>
        <v>-23.027047274899999</v>
      </c>
      <c r="P82" s="2">
        <f t="shared" si="25"/>
        <v>5071.3649999999998</v>
      </c>
      <c r="Q82" s="2">
        <f>$AD$4/SQRT(1-$AD$7*SIN(RADIANS($O82))^2)</f>
        <v>6381406.1087148702</v>
      </c>
      <c r="R82" s="20">
        <f t="shared" si="26"/>
        <v>2225159.9171452485</v>
      </c>
      <c r="S82" s="20">
        <f t="shared" si="27"/>
        <v>-5440119.6996589899</v>
      </c>
      <c r="T82" s="20">
        <f>((1-$AD$7)*$Q82+$P82)*SIN(RADIANS($O82))</f>
        <v>-2481460.0120602921</v>
      </c>
      <c r="U82" s="5">
        <f t="shared" si="28"/>
        <v>29.388332348288287</v>
      </c>
      <c r="V82" s="5">
        <f t="shared" si="29"/>
        <v>-480.59390242728023</v>
      </c>
      <c r="W82" s="5">
        <f t="shared" si="30"/>
        <v>-3.4982535395361651</v>
      </c>
      <c r="X82" s="5">
        <f t="shared" si="31"/>
        <v>481.01150301636824</v>
      </c>
      <c r="Y82" s="5">
        <f t="shared" si="32"/>
        <v>68.889342390220378</v>
      </c>
      <c r="Z82" s="5">
        <f t="shared" si="33"/>
        <v>239.80478224515525</v>
      </c>
      <c r="AA82" s="5">
        <f t="shared" si="34"/>
        <v>-3.5257451852966142</v>
      </c>
      <c r="AB82" s="5">
        <f t="shared" si="35"/>
        <v>481.01150301636824</v>
      </c>
    </row>
    <row r="83" spans="1:36">
      <c r="A83" s="10" t="s">
        <v>181</v>
      </c>
      <c r="B83" s="1">
        <v>-200.22999999998137</v>
      </c>
      <c r="C83" s="1">
        <v>-138.95000000018626</v>
      </c>
      <c r="D83" s="1">
        <v>15.233000000000001</v>
      </c>
      <c r="E83" s="2">
        <f t="shared" si="21"/>
        <v>243.7194194151223</v>
      </c>
      <c r="G83" s="2">
        <f t="shared" si="19"/>
        <v>627590</v>
      </c>
      <c r="H83" s="2">
        <f t="shared" si="20"/>
        <v>7452932</v>
      </c>
      <c r="I83" s="19">
        <v>5015.2330000000002</v>
      </c>
      <c r="J83">
        <v>14.794</v>
      </c>
      <c r="K83" s="1">
        <f t="shared" si="22"/>
        <v>5030.027</v>
      </c>
      <c r="L83" s="2">
        <f t="shared" si="23"/>
        <v>627400.73</v>
      </c>
      <c r="M83" s="2">
        <f t="shared" si="24"/>
        <v>7452564.0800000001</v>
      </c>
      <c r="N83" s="3">
        <f>-1*Sheet2!D83</f>
        <v>-67.756630732199994</v>
      </c>
      <c r="O83" s="3">
        <f>-1*Sheet2!E83</f>
        <v>-23.030490468499998</v>
      </c>
      <c r="P83" s="2">
        <f t="shared" si="25"/>
        <v>5072.2709999999997</v>
      </c>
      <c r="Q83" s="2">
        <f>$AD$4/SQRT(1-$AD$7*SIN(RADIANS($O83))^2)</f>
        <v>6381407.0339147439</v>
      </c>
      <c r="R83" s="20">
        <f t="shared" si="26"/>
        <v>2224861.1902334308</v>
      </c>
      <c r="S83" s="20">
        <f t="shared" si="27"/>
        <v>-5440081.4895201121</v>
      </c>
      <c r="T83" s="20">
        <f>((1-$AD$7)*$Q83+$P83)*SIN(RADIANS($O83))</f>
        <v>-2481811.5739291119</v>
      </c>
      <c r="U83" s="5">
        <f t="shared" si="28"/>
        <v>-232.6386132255719</v>
      </c>
      <c r="V83" s="5">
        <f t="shared" si="29"/>
        <v>-862.21500746078596</v>
      </c>
      <c r="W83" s="5">
        <f t="shared" si="30"/>
        <v>-2.6367713559432673</v>
      </c>
      <c r="X83" s="5">
        <f t="shared" si="31"/>
        <v>892.15768899567536</v>
      </c>
      <c r="Y83" s="5">
        <f t="shared" si="32"/>
        <v>-193.13860079670744</v>
      </c>
      <c r="Z83" s="5">
        <f t="shared" si="33"/>
        <v>-141.81553377860706</v>
      </c>
      <c r="AA83" s="5">
        <f t="shared" si="34"/>
        <v>-2.619349871280626</v>
      </c>
      <c r="AB83" s="5">
        <f t="shared" si="35"/>
        <v>892.15768899567536</v>
      </c>
    </row>
    <row r="84" spans="1:36">
      <c r="A84" s="10" t="s">
        <v>182</v>
      </c>
      <c r="B84" s="1">
        <v>243.77000000001863</v>
      </c>
      <c r="C84" s="1">
        <v>-40.950000000186265</v>
      </c>
      <c r="D84" s="1">
        <v>10.134</v>
      </c>
      <c r="E84" s="2">
        <f t="shared" si="21"/>
        <v>247.18558898128413</v>
      </c>
      <c r="G84" s="2">
        <f t="shared" si="19"/>
        <v>628034</v>
      </c>
      <c r="H84" s="2">
        <f t="shared" si="20"/>
        <v>7453030</v>
      </c>
      <c r="I84" s="19">
        <v>5010.134</v>
      </c>
      <c r="J84">
        <v>14.794</v>
      </c>
      <c r="K84" s="1">
        <f t="shared" si="22"/>
        <v>5024.9279999999999</v>
      </c>
      <c r="L84" s="2">
        <f t="shared" si="23"/>
        <v>627844.73</v>
      </c>
      <c r="M84" s="2">
        <f t="shared" si="24"/>
        <v>7452662.0800000001</v>
      </c>
      <c r="N84" s="3">
        <f>-1*Sheet2!D84</f>
        <v>-67.752306447400002</v>
      </c>
      <c r="O84" s="3">
        <f>-1*Sheet2!E84</f>
        <v>-23.029571297</v>
      </c>
      <c r="P84" s="2">
        <f t="shared" si="25"/>
        <v>5067.1719999999996</v>
      </c>
      <c r="Q84" s="2">
        <f>$AD$4/SQRT(1-$AD$7*SIN(RADIANS($O84))^2)</f>
        <v>6381406.7869191654</v>
      </c>
      <c r="R84" s="20">
        <f t="shared" si="26"/>
        <v>2225285.0759620555</v>
      </c>
      <c r="S84" s="20">
        <f t="shared" si="27"/>
        <v>-5439946.1015050747</v>
      </c>
      <c r="T84" s="20">
        <f>((1-$AD$7)*$Q84+$P84)*SIN(RADIANS($O84))</f>
        <v>-2481715.8240781142</v>
      </c>
      <c r="U84" s="5">
        <f t="shared" si="28"/>
        <v>210.95196121087201</v>
      </c>
      <c r="V84" s="5">
        <f t="shared" si="29"/>
        <v>-760.33958254241486</v>
      </c>
      <c r="W84" s="5">
        <f t="shared" si="30"/>
        <v>-7.7220031448471218</v>
      </c>
      <c r="X84" s="5">
        <f t="shared" si="31"/>
        <v>788.27503451150324</v>
      </c>
      <c r="Y84" s="5">
        <f t="shared" si="32"/>
        <v>250.45220992041612</v>
      </c>
      <c r="Z84" s="5">
        <f t="shared" si="33"/>
        <v>-39.941852527194413</v>
      </c>
      <c r="AA84" s="5">
        <f t="shared" si="34"/>
        <v>-7.71888211555396</v>
      </c>
      <c r="AB84" s="5">
        <f t="shared" si="35"/>
        <v>788.27503451150324</v>
      </c>
    </row>
    <row r="85" spans="1:36">
      <c r="A85" s="10" t="s">
        <v>183</v>
      </c>
      <c r="B85" s="1">
        <v>-166.22999999998137</v>
      </c>
      <c r="C85" s="1">
        <v>215.04999999981374</v>
      </c>
      <c r="D85" s="1">
        <v>20.782</v>
      </c>
      <c r="E85" s="2">
        <f t="shared" si="21"/>
        <v>271.80676113723456</v>
      </c>
      <c r="G85" s="2">
        <f t="shared" si="19"/>
        <v>627624</v>
      </c>
      <c r="H85" s="2">
        <f t="shared" si="20"/>
        <v>7453286</v>
      </c>
      <c r="I85" s="19">
        <v>5020.7820000000002</v>
      </c>
      <c r="J85">
        <v>14.794</v>
      </c>
      <c r="K85" s="1">
        <f t="shared" si="22"/>
        <v>5035.576</v>
      </c>
      <c r="L85" s="2">
        <f t="shared" si="23"/>
        <v>627434.73</v>
      </c>
      <c r="M85" s="2">
        <f t="shared" si="24"/>
        <v>7452918.0800000001</v>
      </c>
      <c r="N85" s="3">
        <f>-1*Sheet2!D85</f>
        <v>-67.756328304899995</v>
      </c>
      <c r="O85" s="3">
        <f>-1*Sheet2!E85</f>
        <v>-23.027290789199998</v>
      </c>
      <c r="P85" s="2">
        <f t="shared" si="25"/>
        <v>5077.82</v>
      </c>
      <c r="Q85" s="2">
        <f>$AD$4/SQRT(1-$AD$7*SIN(RADIANS($O85))^2)</f>
        <v>6381406.1741446005</v>
      </c>
      <c r="R85" s="20">
        <f t="shared" si="26"/>
        <v>2224944.3536031679</v>
      </c>
      <c r="S85" s="20">
        <f t="shared" si="27"/>
        <v>-5440202.8782359632</v>
      </c>
      <c r="T85" s="20">
        <f>((1-$AD$7)*$Q85+$P85)*SIN(RADIANS($O85))</f>
        <v>-2481487.3759265114</v>
      </c>
      <c r="U85" s="5">
        <f t="shared" si="28"/>
        <v>-201.6202626760209</v>
      </c>
      <c r="V85" s="5">
        <f t="shared" si="29"/>
        <v>-507.58513831110599</v>
      </c>
      <c r="W85" s="5">
        <f t="shared" si="30"/>
        <v>2.9515314528928798</v>
      </c>
      <c r="X85" s="5">
        <f t="shared" si="31"/>
        <v>545.61741727519859</v>
      </c>
      <c r="Y85" s="5">
        <f t="shared" si="32"/>
        <v>-162.11928367547284</v>
      </c>
      <c r="Z85" s="5">
        <f t="shared" si="33"/>
        <v>212.81488550608012</v>
      </c>
      <c r="AA85" s="5">
        <f t="shared" si="34"/>
        <v>2.9285304010839326</v>
      </c>
      <c r="AB85" s="5">
        <f t="shared" si="35"/>
        <v>545.61741727519859</v>
      </c>
    </row>
    <row r="86" spans="1:36">
      <c r="A86" s="10" t="s">
        <v>184</v>
      </c>
      <c r="B86" s="1">
        <v>-3.2299999999813735</v>
      </c>
      <c r="C86" s="1">
        <v>-293.95000000018626</v>
      </c>
      <c r="D86" s="1">
        <v>22.164000000000001</v>
      </c>
      <c r="E86" s="2">
        <f t="shared" si="21"/>
        <v>293.96774550979126</v>
      </c>
      <c r="G86" s="2">
        <f t="shared" si="19"/>
        <v>627787</v>
      </c>
      <c r="H86" s="2">
        <f t="shared" si="20"/>
        <v>7452777</v>
      </c>
      <c r="I86" s="19">
        <v>5022.1639999999998</v>
      </c>
      <c r="J86">
        <v>14.794</v>
      </c>
      <c r="K86" s="1">
        <f t="shared" si="22"/>
        <v>5036.9579999999996</v>
      </c>
      <c r="L86" s="2">
        <f t="shared" si="23"/>
        <v>627597.73</v>
      </c>
      <c r="M86" s="2">
        <f t="shared" si="24"/>
        <v>7452409.0800000001</v>
      </c>
      <c r="N86" s="3">
        <f>-1*Sheet2!D86</f>
        <v>-67.754695595300007</v>
      </c>
      <c r="O86" s="3">
        <f>-1*Sheet2!E86</f>
        <v>-23.031875196200001</v>
      </c>
      <c r="P86" s="2">
        <f t="shared" si="25"/>
        <v>5079.2019999999993</v>
      </c>
      <c r="Q86" s="2">
        <f>$AD$4/SQRT(1-$AD$7*SIN(RADIANS($O86))^2)</f>
        <v>6381407.4060269361</v>
      </c>
      <c r="R86" s="20">
        <f t="shared" si="26"/>
        <v>2225024.6088565923</v>
      </c>
      <c r="S86" s="20">
        <f t="shared" si="27"/>
        <v>-5439956.6718056761</v>
      </c>
      <c r="T86" s="20">
        <f>((1-$AD$7)*$Q86+$P86)*SIN(RADIANS($O86))</f>
        <v>-2481955.5260683261</v>
      </c>
      <c r="U86" s="5">
        <f t="shared" si="28"/>
        <v>-34.130088893025118</v>
      </c>
      <c r="V86" s="5">
        <f t="shared" si="29"/>
        <v>-1015.6878401433545</v>
      </c>
      <c r="W86" s="5">
        <f t="shared" si="30"/>
        <v>4.2756821198499892</v>
      </c>
      <c r="X86" s="5">
        <f t="shared" si="31"/>
        <v>1015.246404590597</v>
      </c>
      <c r="Y86" s="5">
        <f t="shared" si="32"/>
        <v>5.3695629370907199</v>
      </c>
      <c r="Z86" s="5">
        <f t="shared" si="33"/>
        <v>-295.28810313997974</v>
      </c>
      <c r="AA86" s="5">
        <f t="shared" si="34"/>
        <v>4.3092865029408642</v>
      </c>
      <c r="AB86" s="5">
        <f t="shared" si="35"/>
        <v>1015.246404590597</v>
      </c>
    </row>
    <row r="87" spans="1:36">
      <c r="A87" s="10" t="s">
        <v>185</v>
      </c>
      <c r="B87" s="1">
        <v>184.77000000001863</v>
      </c>
      <c r="C87" s="1">
        <v>228.04999999981374</v>
      </c>
      <c r="D87" s="1">
        <v>10.015000000000001</v>
      </c>
      <c r="E87" s="2">
        <f t="shared" si="21"/>
        <v>293.50767519763758</v>
      </c>
      <c r="G87" s="2">
        <f t="shared" si="19"/>
        <v>627975</v>
      </c>
      <c r="H87" s="2">
        <f t="shared" si="20"/>
        <v>7453299</v>
      </c>
      <c r="I87" s="19">
        <v>5010.0150000000003</v>
      </c>
      <c r="J87">
        <v>14.794</v>
      </c>
      <c r="K87" s="1">
        <f t="shared" si="22"/>
        <v>5024.8090000000002</v>
      </c>
      <c r="L87" s="2">
        <f t="shared" si="23"/>
        <v>627785.73</v>
      </c>
      <c r="M87" s="2">
        <f t="shared" si="24"/>
        <v>7452931.0800000001</v>
      </c>
      <c r="N87" s="3">
        <f>-1*Sheet2!D87</f>
        <v>-67.752904501900005</v>
      </c>
      <c r="O87" s="3">
        <f>-1*Sheet2!E87</f>
        <v>-23.027146425800002</v>
      </c>
      <c r="P87" s="2">
        <f t="shared" si="25"/>
        <v>5067.0529999999999</v>
      </c>
      <c r="Q87" s="2">
        <f>$AD$4/SQRT(1-$AD$7*SIN(RADIANS($O87))^2)</f>
        <v>6381406.1353556095</v>
      </c>
      <c r="R87" s="20">
        <f t="shared" si="26"/>
        <v>2225268.0558410999</v>
      </c>
      <c r="S87" s="20">
        <f t="shared" si="27"/>
        <v>-5440066.5347667672</v>
      </c>
      <c r="T87" s="20">
        <f>((1-$AD$7)*$Q87+$P87)*SIN(RADIANS($O87))</f>
        <v>-2481468.4389106235</v>
      </c>
      <c r="U87" s="5">
        <f t="shared" si="28"/>
        <v>149.60525904618129</v>
      </c>
      <c r="V87" s="5">
        <f t="shared" si="29"/>
        <v>-491.58346628304002</v>
      </c>
      <c r="W87" s="5">
        <f t="shared" si="30"/>
        <v>-7.8127794215406539</v>
      </c>
      <c r="X87" s="5">
        <f t="shared" si="31"/>
        <v>513.33263488119746</v>
      </c>
      <c r="Y87" s="5">
        <f t="shared" si="32"/>
        <v>189.1062135196434</v>
      </c>
      <c r="Z87" s="5">
        <f t="shared" si="33"/>
        <v>228.81441297351071</v>
      </c>
      <c r="AA87" s="5">
        <f t="shared" si="34"/>
        <v>-7.8397678020050137</v>
      </c>
      <c r="AB87" s="5">
        <f t="shared" si="35"/>
        <v>513.33263488119746</v>
      </c>
    </row>
    <row r="88" spans="1:36">
      <c r="A88" s="10" t="s">
        <v>186</v>
      </c>
      <c r="B88" s="1">
        <v>-287.22999999998137</v>
      </c>
      <c r="C88" s="1">
        <v>-39.950000000186265</v>
      </c>
      <c r="D88" s="1">
        <v>20.782</v>
      </c>
      <c r="E88" s="2">
        <f t="shared" si="21"/>
        <v>289.99495754237552</v>
      </c>
      <c r="G88" s="2">
        <f t="shared" si="19"/>
        <v>627503</v>
      </c>
      <c r="H88" s="2">
        <f t="shared" si="20"/>
        <v>7453031</v>
      </c>
      <c r="I88" s="19">
        <v>5020.7820000000002</v>
      </c>
      <c r="J88">
        <v>14.794</v>
      </c>
      <c r="K88" s="1">
        <f t="shared" si="22"/>
        <v>5035.576</v>
      </c>
      <c r="L88" s="2">
        <f t="shared" si="23"/>
        <v>627313.73</v>
      </c>
      <c r="M88" s="2">
        <f t="shared" si="24"/>
        <v>7452663.0800000001</v>
      </c>
      <c r="N88" s="3">
        <f>-1*Sheet2!D88</f>
        <v>-67.757487852599994</v>
      </c>
      <c r="O88" s="3">
        <f>-1*Sheet2!E88</f>
        <v>-23.029603041400001</v>
      </c>
      <c r="P88" s="2">
        <f t="shared" si="25"/>
        <v>5077.82</v>
      </c>
      <c r="Q88" s="2">
        <f>$AD$4/SQRT(1-$AD$7*SIN(RADIANS($O88))^2)</f>
        <v>6381406.7954492476</v>
      </c>
      <c r="R88" s="20">
        <f t="shared" si="26"/>
        <v>2224796.3068354013</v>
      </c>
      <c r="S88" s="20">
        <f t="shared" si="27"/>
        <v>-5440155.113771922</v>
      </c>
      <c r="T88" s="20">
        <f>((1-$AD$7)*$Q88+$P88)*SIN(RADIANS($O88))</f>
        <v>-2481723.2275695661</v>
      </c>
      <c r="U88" s="5">
        <f t="shared" si="28"/>
        <v>-320.56522900825775</v>
      </c>
      <c r="V88" s="5">
        <f t="shared" si="29"/>
        <v>-763.86112441934438</v>
      </c>
      <c r="W88" s="5">
        <f t="shared" si="30"/>
        <v>2.9210130134223959</v>
      </c>
      <c r="X88" s="5">
        <f t="shared" si="31"/>
        <v>827.57282823573109</v>
      </c>
      <c r="Y88" s="5">
        <f t="shared" si="32"/>
        <v>-281.06492371841364</v>
      </c>
      <c r="Z88" s="5">
        <f t="shared" si="33"/>
        <v>-43.460789728955277</v>
      </c>
      <c r="AA88" s="5">
        <f t="shared" si="34"/>
        <v>2.9278205621342863</v>
      </c>
      <c r="AB88" s="5">
        <f t="shared" si="35"/>
        <v>827.57282823573109</v>
      </c>
    </row>
    <row r="89" spans="1:36">
      <c r="A89" s="10" t="s">
        <v>187</v>
      </c>
      <c r="B89" s="1">
        <v>242.77000000001863</v>
      </c>
      <c r="C89" s="1">
        <v>-163.95000000018626</v>
      </c>
      <c r="D89" s="1">
        <v>10.904999999999999</v>
      </c>
      <c r="E89" s="2">
        <f t="shared" si="21"/>
        <v>292.94517473423269</v>
      </c>
      <c r="G89" s="2">
        <f t="shared" si="19"/>
        <v>628033</v>
      </c>
      <c r="H89" s="2">
        <f t="shared" si="20"/>
        <v>7452907</v>
      </c>
      <c r="I89" s="19">
        <v>5010.9049999999997</v>
      </c>
      <c r="J89">
        <v>14.794</v>
      </c>
      <c r="K89" s="1">
        <f t="shared" si="22"/>
        <v>5025.6989999999996</v>
      </c>
      <c r="L89" s="2">
        <f t="shared" si="23"/>
        <v>627843.73</v>
      </c>
      <c r="M89" s="2">
        <f t="shared" si="24"/>
        <v>7452539.0800000001</v>
      </c>
      <c r="N89" s="3">
        <f>-1*Sheet2!D89</f>
        <v>-67.752305978699994</v>
      </c>
      <c r="O89" s="3">
        <f>-1*Sheet2!E89</f>
        <v>-23.030682218999999</v>
      </c>
      <c r="P89" s="2">
        <f t="shared" si="25"/>
        <v>5067.9429999999993</v>
      </c>
      <c r="Q89" s="2">
        <f>$AD$4/SQRT(1-$AD$7*SIN(RADIANS($O89))^2)</f>
        <v>6381407.0854420308</v>
      </c>
      <c r="R89" s="20">
        <f t="shared" si="26"/>
        <v>2225267.1517702136</v>
      </c>
      <c r="S89" s="20">
        <f t="shared" si="27"/>
        <v>-5439902.1569219604</v>
      </c>
      <c r="T89" s="20">
        <f>((1-$AD$7)*$Q89+$P89)*SIN(RADIANS($O89))</f>
        <v>-2481829.4390994622</v>
      </c>
      <c r="U89" s="5">
        <f t="shared" si="28"/>
        <v>210.99833741914202</v>
      </c>
      <c r="V89" s="5">
        <f t="shared" si="29"/>
        <v>-883.46636210004613</v>
      </c>
      <c r="W89" s="5">
        <f t="shared" si="30"/>
        <v>-6.966940771347538</v>
      </c>
      <c r="X89" s="5">
        <f t="shared" si="31"/>
        <v>907.40858604827417</v>
      </c>
      <c r="Y89" s="5">
        <f t="shared" si="32"/>
        <v>250.49826720624273</v>
      </c>
      <c r="Z89" s="5">
        <f t="shared" si="33"/>
        <v>-163.06854575665</v>
      </c>
      <c r="AA89" s="5">
        <f t="shared" si="34"/>
        <v>-6.9498520250837643</v>
      </c>
      <c r="AB89" s="5">
        <f t="shared" si="35"/>
        <v>907.40858604827417</v>
      </c>
    </row>
    <row r="90" spans="1:36">
      <c r="A90" s="10" t="s">
        <v>188</v>
      </c>
      <c r="B90" s="1">
        <v>-35.229999999981374</v>
      </c>
      <c r="C90" s="1">
        <v>294.04999999981374</v>
      </c>
      <c r="D90" s="1">
        <v>17.263999999999999</v>
      </c>
      <c r="E90" s="2">
        <f t="shared" si="21"/>
        <v>296.15292569868217</v>
      </c>
      <c r="G90" s="2">
        <f t="shared" si="19"/>
        <v>627755</v>
      </c>
      <c r="H90" s="2">
        <f t="shared" si="20"/>
        <v>7453365</v>
      </c>
      <c r="I90" s="19">
        <v>5017.2640000000001</v>
      </c>
      <c r="J90">
        <v>14.794</v>
      </c>
      <c r="K90" s="1">
        <f t="shared" si="22"/>
        <v>5032.058</v>
      </c>
      <c r="L90" s="2">
        <f t="shared" si="23"/>
        <v>627565.73</v>
      </c>
      <c r="M90" s="2">
        <f t="shared" si="24"/>
        <v>7452997.0800000001</v>
      </c>
      <c r="N90" s="3">
        <f>-1*Sheet2!D90</f>
        <v>-67.755056624299996</v>
      </c>
      <c r="O90" s="3">
        <f>-1*Sheet2!E90</f>
        <v>-23.026567266400001</v>
      </c>
      <c r="P90" s="2">
        <f t="shared" si="25"/>
        <v>5074.3019999999997</v>
      </c>
      <c r="Q90" s="2">
        <f>$AD$4/SQRT(1-$AD$7*SIN(RADIANS($O90))^2)</f>
        <v>6381405.9797432134</v>
      </c>
      <c r="R90" s="20">
        <f t="shared" si="26"/>
        <v>2225075.747444598</v>
      </c>
      <c r="S90" s="20">
        <f t="shared" si="27"/>
        <v>-5440179.5304377116</v>
      </c>
      <c r="T90" s="20">
        <f>((1-$AD$7)*$Q90+$P90)*SIN(RADIANS($O90))</f>
        <v>-2481412.1990901311</v>
      </c>
      <c r="U90" s="5">
        <f t="shared" si="28"/>
        <v>-71.167186330399517</v>
      </c>
      <c r="V90" s="5">
        <f t="shared" si="29"/>
        <v>-427.39350789354359</v>
      </c>
      <c r="W90" s="5">
        <f t="shared" si="30"/>
        <v>-0.55777902497646892</v>
      </c>
      <c r="X90" s="5">
        <f t="shared" si="31"/>
        <v>432.84591950722341</v>
      </c>
      <c r="Y90" s="5">
        <f t="shared" si="32"/>
        <v>-31.666018283242728</v>
      </c>
      <c r="Z90" s="5">
        <f t="shared" si="33"/>
        <v>293.00577435861305</v>
      </c>
      <c r="AA90" s="5">
        <f t="shared" si="34"/>
        <v>-0.59068409061937643</v>
      </c>
      <c r="AB90" s="5">
        <f t="shared" si="35"/>
        <v>432.84591950722341</v>
      </c>
    </row>
    <row r="91" spans="1:36">
      <c r="A91" s="10" t="s">
        <v>189</v>
      </c>
      <c r="B91" s="1">
        <v>-85.229999999981374</v>
      </c>
      <c r="C91" s="1">
        <v>-352.95000000018626</v>
      </c>
      <c r="D91" s="1">
        <v>24.791</v>
      </c>
      <c r="E91" s="2">
        <f t="shared" si="21"/>
        <v>363.09482976232022</v>
      </c>
      <c r="G91" s="2">
        <f t="shared" si="19"/>
        <v>627705</v>
      </c>
      <c r="H91" s="2">
        <f t="shared" si="20"/>
        <v>7452718</v>
      </c>
      <c r="I91" s="19">
        <v>5024.7910000000002</v>
      </c>
      <c r="J91">
        <v>14.794</v>
      </c>
      <c r="K91" s="1">
        <f t="shared" si="22"/>
        <v>5039.585</v>
      </c>
      <c r="L91" s="2">
        <f t="shared" si="23"/>
        <v>627515.73</v>
      </c>
      <c r="M91" s="2">
        <f t="shared" si="24"/>
        <v>7452350.0800000001</v>
      </c>
      <c r="N91" s="3">
        <f>-1*Sheet2!D91</f>
        <v>-67.755490844500002</v>
      </c>
      <c r="O91" s="3">
        <f>-1*Sheet2!E91</f>
        <v>-23.032414337500001</v>
      </c>
      <c r="P91" s="2">
        <f t="shared" si="25"/>
        <v>5081.8289999999997</v>
      </c>
      <c r="Q91" s="2">
        <f>$AD$4/SQRT(1-$AD$7*SIN(RADIANS($O91))^2)</f>
        <v>6381407.5509128701</v>
      </c>
      <c r="R91" s="20">
        <f t="shared" si="26"/>
        <v>2224941.1684779115</v>
      </c>
      <c r="S91" s="20">
        <f t="shared" si="27"/>
        <v>-5439968.1527062375</v>
      </c>
      <c r="T91" s="20">
        <f>((1-$AD$7)*$Q91+$P91)*SIN(RADIANS($O91))</f>
        <v>-2482011.5452757389</v>
      </c>
      <c r="U91" s="5">
        <f t="shared" si="28"/>
        <v>-115.70636260311667</v>
      </c>
      <c r="V91" s="5">
        <f t="shared" si="29"/>
        <v>-1075.4433964828527</v>
      </c>
      <c r="W91" s="5">
        <f t="shared" si="30"/>
        <v>6.8918865074077758</v>
      </c>
      <c r="X91" s="5">
        <f t="shared" si="31"/>
        <v>1080.5693443894002</v>
      </c>
      <c r="Y91" s="5">
        <f t="shared" si="32"/>
        <v>-76.206851635759975</v>
      </c>
      <c r="Z91" s="5">
        <f t="shared" si="33"/>
        <v>-355.04314785214558</v>
      </c>
      <c r="AA91" s="5">
        <f t="shared" si="34"/>
        <v>6.9327742863418251</v>
      </c>
      <c r="AB91" s="5">
        <f t="shared" si="35"/>
        <v>1080.5693443894002</v>
      </c>
    </row>
    <row r="92" spans="1:36">
      <c r="A92" s="10" t="s">
        <v>190</v>
      </c>
      <c r="B92" s="1">
        <v>312.77000000001863</v>
      </c>
      <c r="C92" s="1">
        <v>147.04999999981374</v>
      </c>
      <c r="D92" s="1">
        <v>5.8929999999999998</v>
      </c>
      <c r="E92" s="2">
        <f t="shared" si="21"/>
        <v>345.61362154862599</v>
      </c>
      <c r="G92" s="2">
        <f t="shared" si="19"/>
        <v>628103</v>
      </c>
      <c r="H92" s="2">
        <f t="shared" si="20"/>
        <v>7453218</v>
      </c>
      <c r="I92" s="19">
        <v>5005.893</v>
      </c>
      <c r="J92">
        <v>14.794</v>
      </c>
      <c r="K92" s="1">
        <f t="shared" si="22"/>
        <v>5020.6869999999999</v>
      </c>
      <c r="L92" s="2">
        <f t="shared" si="23"/>
        <v>627913.73</v>
      </c>
      <c r="M92" s="2">
        <f t="shared" si="24"/>
        <v>7452850.0800000001</v>
      </c>
      <c r="N92" s="3">
        <f>-1*Sheet2!D92</f>
        <v>-67.751648806899993</v>
      </c>
      <c r="O92" s="3">
        <f>-1*Sheet2!E92</f>
        <v>-23.027868109100002</v>
      </c>
      <c r="P92" s="2">
        <f t="shared" si="25"/>
        <v>5062.9309999999996</v>
      </c>
      <c r="Q92" s="2">
        <f>$AD$4/SQRT(1-$AD$7*SIN(RADIANS($O92))^2)</f>
        <v>6381406.3292665333</v>
      </c>
      <c r="R92" s="20">
        <f t="shared" si="26"/>
        <v>2225373.9970617667</v>
      </c>
      <c r="S92" s="20">
        <f t="shared" si="27"/>
        <v>-5439985.2942819642</v>
      </c>
      <c r="T92" s="20">
        <f>((1-$AD$7)*$Q92+$P92)*SIN(RADIANS($O92))</f>
        <v>-2481540.4391466198</v>
      </c>
      <c r="U92" s="5">
        <f t="shared" si="28"/>
        <v>278.41707570486506</v>
      </c>
      <c r="V92" s="5">
        <f t="shared" si="29"/>
        <v>-571.57113214284186</v>
      </c>
      <c r="W92" s="5">
        <f t="shared" si="30"/>
        <v>-11.945791674662331</v>
      </c>
      <c r="X92" s="5">
        <f t="shared" si="31"/>
        <v>635.14251001967239</v>
      </c>
      <c r="Y92" s="5">
        <f t="shared" si="32"/>
        <v>317.91779439680846</v>
      </c>
      <c r="Z92" s="5">
        <f t="shared" si="33"/>
        <v>148.82594013924805</v>
      </c>
      <c r="AA92" s="5">
        <f t="shared" si="34"/>
        <v>-11.964502516154425</v>
      </c>
      <c r="AB92" s="5">
        <f t="shared" si="35"/>
        <v>635.14251001967239</v>
      </c>
    </row>
    <row r="93" spans="1:36">
      <c r="A93" s="10" t="s">
        <v>191</v>
      </c>
      <c r="B93" s="1">
        <v>-336.22999999998137</v>
      </c>
      <c r="C93" s="1">
        <v>120.04999999981374</v>
      </c>
      <c r="D93" s="1">
        <v>17.254000000000001</v>
      </c>
      <c r="E93" s="2">
        <f t="shared" si="21"/>
        <v>357.01906867833088</v>
      </c>
      <c r="G93" s="2">
        <f t="shared" si="19"/>
        <v>627454</v>
      </c>
      <c r="H93" s="2">
        <f t="shared" si="20"/>
        <v>7453191</v>
      </c>
      <c r="I93" s="19">
        <v>5017.2539999999999</v>
      </c>
      <c r="J93">
        <v>14.794</v>
      </c>
      <c r="K93" s="1">
        <f t="shared" si="22"/>
        <v>5032.0479999999998</v>
      </c>
      <c r="L93" s="2">
        <f t="shared" si="23"/>
        <v>627264.73</v>
      </c>
      <c r="M93" s="2">
        <f t="shared" si="24"/>
        <v>7452823.0800000001</v>
      </c>
      <c r="N93" s="3">
        <f>-1*Sheet2!D93</f>
        <v>-67.757979220500005</v>
      </c>
      <c r="O93" s="3">
        <f>-1*Sheet2!E93</f>
        <v>-23.0281617905</v>
      </c>
      <c r="P93" s="2">
        <f t="shared" si="25"/>
        <v>5074.2919999999995</v>
      </c>
      <c r="Q93" s="2">
        <f>$AD$4/SQRT(1-$AD$7*SIN(RADIANS($O93))^2)</f>
        <v>6381406.408177889</v>
      </c>
      <c r="R93" s="20">
        <f t="shared" si="26"/>
        <v>2224772.076294207</v>
      </c>
      <c r="S93" s="20">
        <f t="shared" si="27"/>
        <v>-5440229.0273394957</v>
      </c>
      <c r="T93" s="20">
        <f>((1-$AD$7)*$Q93+$P93)*SIN(RADIANS($O93))</f>
        <v>-2481574.8391532572</v>
      </c>
      <c r="U93" s="5">
        <f t="shared" si="28"/>
        <v>-370.9743357828342</v>
      </c>
      <c r="V93" s="5">
        <f t="shared" si="29"/>
        <v>-604.12373431389346</v>
      </c>
      <c r="W93" s="5">
        <f t="shared" si="30"/>
        <v>-0.59251074567623618</v>
      </c>
      <c r="X93" s="5">
        <f t="shared" si="31"/>
        <v>708.22722062489447</v>
      </c>
      <c r="Y93" s="5">
        <f t="shared" si="32"/>
        <v>-331.47363241236752</v>
      </c>
      <c r="Z93" s="5">
        <f t="shared" si="33"/>
        <v>116.27633327619523</v>
      </c>
      <c r="AA93" s="5">
        <f t="shared" si="34"/>
        <v>-0.60351269357699522</v>
      </c>
      <c r="AB93" s="5">
        <f t="shared" si="35"/>
        <v>708.22722062489447</v>
      </c>
    </row>
    <row r="94" spans="1:36">
      <c r="A94" s="10" t="s">
        <v>192</v>
      </c>
      <c r="B94" s="1">
        <v>189.77000000001863</v>
      </c>
      <c r="C94" s="1">
        <v>-346.95000000018626</v>
      </c>
      <c r="D94" s="1">
        <v>15.984</v>
      </c>
      <c r="E94" s="2">
        <f t="shared" si="21"/>
        <v>395.45790597753427</v>
      </c>
      <c r="G94" s="2">
        <f t="shared" si="19"/>
        <v>627980</v>
      </c>
      <c r="H94" s="2">
        <f t="shared" si="20"/>
        <v>7452724</v>
      </c>
      <c r="I94" s="19">
        <v>5015.9840000000004</v>
      </c>
      <c r="J94">
        <v>14.794</v>
      </c>
      <c r="K94" s="1">
        <f t="shared" si="22"/>
        <v>5030.7780000000002</v>
      </c>
      <c r="L94" s="2">
        <f t="shared" si="23"/>
        <v>627790.73</v>
      </c>
      <c r="M94" s="2">
        <f t="shared" si="24"/>
        <v>7452356.0800000001</v>
      </c>
      <c r="N94" s="3">
        <f>-1*Sheet2!D94</f>
        <v>-67.752807929200003</v>
      </c>
      <c r="O94" s="3">
        <f>-1*Sheet2!E94</f>
        <v>-23.032339017399998</v>
      </c>
      <c r="P94" s="2">
        <f t="shared" si="25"/>
        <v>5073.0219999999999</v>
      </c>
      <c r="Q94" s="2">
        <f>$AD$4/SQRT(1-$AD$7*SIN(RADIANS($O94))^2)</f>
        <v>6381407.5306715937</v>
      </c>
      <c r="R94" s="20">
        <f t="shared" si="26"/>
        <v>2225194.0644032317</v>
      </c>
      <c r="S94" s="20">
        <f t="shared" si="27"/>
        <v>-5439859.4837151244</v>
      </c>
      <c r="T94" s="20">
        <f>((1-$AD$7)*$Q94+$P94)*SIN(RADIANS($O94))</f>
        <v>-2482000.4170341687</v>
      </c>
      <c r="U94" s="5">
        <f t="shared" si="28"/>
        <v>159.50605507810238</v>
      </c>
      <c r="V94" s="5">
        <f t="shared" si="29"/>
        <v>-1067.0943533121351</v>
      </c>
      <c r="W94" s="5">
        <f t="shared" si="30"/>
        <v>-1.9146488920201818</v>
      </c>
      <c r="X94" s="5">
        <f t="shared" si="31"/>
        <v>1077.8739230699248</v>
      </c>
      <c r="Y94" s="5">
        <f t="shared" si="32"/>
        <v>199.00553351620289</v>
      </c>
      <c r="Z94" s="5">
        <f t="shared" si="33"/>
        <v>-346.69582726965075</v>
      </c>
      <c r="AA94" s="5">
        <f t="shared" si="34"/>
        <v>-1.8764102167975949</v>
      </c>
      <c r="AB94" s="5">
        <f t="shared" si="35"/>
        <v>1077.8739230699248</v>
      </c>
    </row>
    <row r="95" spans="1:36">
      <c r="A95" s="10" t="s">
        <v>193</v>
      </c>
      <c r="B95" s="1">
        <v>65.770000000018626</v>
      </c>
      <c r="C95" s="1">
        <v>415.04999999981374</v>
      </c>
      <c r="D95" s="1">
        <v>14.88</v>
      </c>
      <c r="E95" s="2">
        <f t="shared" si="21"/>
        <v>420.22874175839974</v>
      </c>
      <c r="G95" s="2">
        <f t="shared" si="19"/>
        <v>627856</v>
      </c>
      <c r="H95" s="2">
        <f t="shared" si="20"/>
        <v>7453486</v>
      </c>
      <c r="I95" s="19">
        <v>5014.88</v>
      </c>
      <c r="J95">
        <v>14.794</v>
      </c>
      <c r="K95" s="1">
        <f t="shared" si="22"/>
        <v>5029.674</v>
      </c>
      <c r="L95" s="2">
        <f t="shared" si="23"/>
        <v>627666.73</v>
      </c>
      <c r="M95" s="2">
        <f t="shared" si="24"/>
        <v>7453118.0800000001</v>
      </c>
      <c r="N95" s="3">
        <f>-1*Sheet2!D95</f>
        <v>-67.754081165700001</v>
      </c>
      <c r="O95" s="3">
        <f>-1*Sheet2!E95</f>
        <v>-23.025466725600001</v>
      </c>
      <c r="P95" s="2">
        <f t="shared" si="25"/>
        <v>5071.9179999999997</v>
      </c>
      <c r="Q95" s="2">
        <f>$AD$4/SQRT(1-$AD$7*SIN(RADIANS($O95))^2)</f>
        <v>6381405.6840509856</v>
      </c>
      <c r="R95" s="20">
        <f t="shared" si="26"/>
        <v>2225185.5978553528</v>
      </c>
      <c r="S95" s="20">
        <f t="shared" si="27"/>
        <v>-5440183.7766798129</v>
      </c>
      <c r="T95" s="20">
        <f>((1-$AD$7)*$Q95+$P95)*SIN(RADIANS($O95))</f>
        <v>-2481299.0086100972</v>
      </c>
      <c r="U95" s="5">
        <f t="shared" si="28"/>
        <v>28.899450772108636</v>
      </c>
      <c r="V95" s="5">
        <f t="shared" si="29"/>
        <v>-305.41708455785806</v>
      </c>
      <c r="W95" s="5">
        <f t="shared" si="30"/>
        <v>-2.9344099398055903</v>
      </c>
      <c r="X95" s="5">
        <f t="shared" si="31"/>
        <v>306.47539221614869</v>
      </c>
      <c r="Y95" s="5">
        <f t="shared" si="32"/>
        <v>68.400924687335788</v>
      </c>
      <c r="Z95" s="5">
        <f t="shared" si="33"/>
        <v>414.98166423666066</v>
      </c>
      <c r="AA95" s="5">
        <f t="shared" si="34"/>
        <v>-2.9817713450182453</v>
      </c>
      <c r="AB95" s="5">
        <f t="shared" si="35"/>
        <v>306.47539221614869</v>
      </c>
      <c r="AF95" s="1" t="s">
        <v>194</v>
      </c>
      <c r="AJ95" t="s">
        <v>195</v>
      </c>
    </row>
    <row r="96" spans="1:36">
      <c r="A96" s="10" t="s">
        <v>196</v>
      </c>
      <c r="B96" s="1">
        <v>-291.22999999998137</v>
      </c>
      <c r="C96" s="1">
        <v>-279.95000000018626</v>
      </c>
      <c r="D96" s="1">
        <v>14.371</v>
      </c>
      <c r="E96" s="2">
        <f t="shared" si="21"/>
        <v>403.96400260430812</v>
      </c>
      <c r="G96" s="2">
        <f t="shared" si="19"/>
        <v>627499</v>
      </c>
      <c r="H96" s="2">
        <f t="shared" si="20"/>
        <v>7452791</v>
      </c>
      <c r="I96" s="19">
        <v>5014.3710000000001</v>
      </c>
      <c r="J96">
        <v>14.794</v>
      </c>
      <c r="K96" s="1">
        <f t="shared" si="22"/>
        <v>5029.165</v>
      </c>
      <c r="L96" s="2">
        <f t="shared" si="23"/>
        <v>627309.73</v>
      </c>
      <c r="M96" s="2">
        <f t="shared" si="24"/>
        <v>7452423.0800000001</v>
      </c>
      <c r="N96" s="3">
        <f>-1*Sheet2!D96</f>
        <v>-67.757507012199994</v>
      </c>
      <c r="O96" s="3">
        <f>-1*Sheet2!E96</f>
        <v>-23.031770854600001</v>
      </c>
      <c r="P96" s="2">
        <f t="shared" si="25"/>
        <v>5071.4089999999997</v>
      </c>
      <c r="Q96" s="2">
        <f>$AD$4/SQRT(1-$AD$7*SIN(RADIANS($O96))^2)</f>
        <v>6381407.3779870402</v>
      </c>
      <c r="R96" s="20">
        <f t="shared" si="26"/>
        <v>2224756.6736960383</v>
      </c>
      <c r="S96" s="20">
        <f t="shared" si="27"/>
        <v>-5440063.3935380671</v>
      </c>
      <c r="T96" s="20">
        <f>((1-$AD$7)*$Q96+$P96)*SIN(RADIANS($O96))</f>
        <v>-2481941.8344533173</v>
      </c>
      <c r="U96" s="5">
        <f t="shared" si="28"/>
        <v>-322.52517193142296</v>
      </c>
      <c r="V96" s="5">
        <f t="shared" si="29"/>
        <v>-1004.1255269462557</v>
      </c>
      <c r="W96" s="5">
        <f t="shared" si="30"/>
        <v>-3.5235319435456063</v>
      </c>
      <c r="X96" s="5">
        <f t="shared" si="31"/>
        <v>1053.6000882849805</v>
      </c>
      <c r="Y96" s="5">
        <f t="shared" si="32"/>
        <v>-283.02553794304009</v>
      </c>
      <c r="Z96" s="5">
        <f t="shared" si="33"/>
        <v>-283.7259166522428</v>
      </c>
      <c r="AA96" s="5">
        <f t="shared" si="34"/>
        <v>-3.4894556495354436</v>
      </c>
      <c r="AB96" s="5">
        <f t="shared" si="35"/>
        <v>1053.6000882849805</v>
      </c>
    </row>
    <row r="97" spans="1:38">
      <c r="A97" s="10" t="s">
        <v>197</v>
      </c>
      <c r="B97" s="1">
        <v>459.77000000001863</v>
      </c>
      <c r="C97" s="1">
        <v>-23.950000000186265</v>
      </c>
      <c r="D97" s="1">
        <v>5.0069999999999997</v>
      </c>
      <c r="E97" s="2">
        <f t="shared" si="21"/>
        <v>460.39337028244233</v>
      </c>
      <c r="G97" s="2">
        <f t="shared" si="19"/>
        <v>628250</v>
      </c>
      <c r="H97" s="2">
        <f t="shared" si="20"/>
        <v>7453047</v>
      </c>
      <c r="I97" s="19">
        <v>5005.0069999999996</v>
      </c>
      <c r="J97">
        <v>14.794</v>
      </c>
      <c r="K97" s="1">
        <f t="shared" si="22"/>
        <v>5019.8009999999995</v>
      </c>
      <c r="L97" s="2">
        <f t="shared" si="23"/>
        <v>628060.73</v>
      </c>
      <c r="M97" s="2">
        <f t="shared" si="24"/>
        <v>7452679.0800000001</v>
      </c>
      <c r="N97" s="3">
        <f>-1*Sheet2!D97</f>
        <v>-67.750200209900001</v>
      </c>
      <c r="O97" s="3">
        <f>-1*Sheet2!E97</f>
        <v>-23.0294011304</v>
      </c>
      <c r="P97" s="2">
        <f t="shared" si="25"/>
        <v>5062.0449999999992</v>
      </c>
      <c r="Q97" s="2">
        <f>$AD$4/SQRT(1-$AD$7*SIN(RADIANS($O97))^2)</f>
        <v>6381406.7411936121</v>
      </c>
      <c r="R97" s="20">
        <f t="shared" si="26"/>
        <v>2225486.0582152251</v>
      </c>
      <c r="S97" s="20">
        <f t="shared" si="27"/>
        <v>-5439866.7563191624</v>
      </c>
      <c r="T97" s="20">
        <f>((1-$AD$7)*$Q97+$P97)*SIN(RADIANS($O97))</f>
        <v>-2481696.4614043799</v>
      </c>
      <c r="U97" s="5">
        <f t="shared" si="28"/>
        <v>427.01332431116407</v>
      </c>
      <c r="V97" s="5">
        <f t="shared" si="29"/>
        <v>-741.48351905363268</v>
      </c>
      <c r="W97" s="5">
        <f t="shared" si="30"/>
        <v>-12.85756501106755</v>
      </c>
      <c r="X97" s="5">
        <f t="shared" si="31"/>
        <v>854.80028780652583</v>
      </c>
      <c r="Y97" s="5">
        <f t="shared" si="32"/>
        <v>466.51359081021292</v>
      </c>
      <c r="Z97" s="5">
        <f t="shared" si="33"/>
        <v>-21.086939746286362</v>
      </c>
      <c r="AA97" s="5">
        <f t="shared" si="34"/>
        <v>-12.857919257809826</v>
      </c>
      <c r="AB97" s="5">
        <f t="shared" si="35"/>
        <v>854.80028780652583</v>
      </c>
    </row>
    <row r="98" spans="1:38">
      <c r="A98" s="10" t="s">
        <v>198</v>
      </c>
      <c r="B98" s="1">
        <v>-368.22999999998137</v>
      </c>
      <c r="C98" s="1">
        <v>382.04999999981374</v>
      </c>
      <c r="D98" s="1">
        <v>16.198</v>
      </c>
      <c r="E98" s="2">
        <f t="shared" si="21"/>
        <v>530.61806923609743</v>
      </c>
      <c r="G98" s="2">
        <f t="shared" si="19"/>
        <v>627422</v>
      </c>
      <c r="H98" s="2">
        <f t="shared" si="20"/>
        <v>7453453</v>
      </c>
      <c r="I98" s="19">
        <v>5016.1980000000003</v>
      </c>
      <c r="J98">
        <v>14.794</v>
      </c>
      <c r="K98" s="1">
        <f t="shared" si="22"/>
        <v>5030.9920000000002</v>
      </c>
      <c r="L98" s="2">
        <f t="shared" si="23"/>
        <v>627232.73</v>
      </c>
      <c r="M98" s="2">
        <f t="shared" si="24"/>
        <v>7453085.0800000001</v>
      </c>
      <c r="N98" s="3">
        <f>-1*Sheet2!D98</f>
        <v>-67.758313138099993</v>
      </c>
      <c r="O98" s="3">
        <f>-1*Sheet2!E98</f>
        <v>-23.025798044599998</v>
      </c>
      <c r="P98" s="2">
        <f t="shared" si="25"/>
        <v>5073.2359999999999</v>
      </c>
      <c r="Q98" s="2">
        <f>$AD$4/SQRT(1-$AD$7*SIN(RADIANS($O98))^2)</f>
        <v>6381405.7730682939</v>
      </c>
      <c r="R98" s="20">
        <f t="shared" si="26"/>
        <v>2224778.7922036573</v>
      </c>
      <c r="S98" s="20">
        <f t="shared" si="27"/>
        <v>-5440335.9464220861</v>
      </c>
      <c r="T98" s="20">
        <f>((1-$AD$7)*$Q98+$P98)*SIN(RADIANS($O98))</f>
        <v>-2481333.3196150484</v>
      </c>
      <c r="U98" s="5">
        <f t="shared" si="28"/>
        <v>-405.23552330840812</v>
      </c>
      <c r="V98" s="5">
        <f t="shared" si="29"/>
        <v>-342.14363313299657</v>
      </c>
      <c r="W98" s="5">
        <f t="shared" si="30"/>
        <v>-1.631073651806318</v>
      </c>
      <c r="X98" s="5">
        <f t="shared" si="31"/>
        <v>529.82862138056157</v>
      </c>
      <c r="Y98" s="5">
        <f t="shared" si="32"/>
        <v>-365.73413784456125</v>
      </c>
      <c r="Z98" s="5">
        <f t="shared" si="33"/>
        <v>378.256405018198</v>
      </c>
      <c r="AA98" s="5">
        <f t="shared" si="34"/>
        <v>-1.6715838106901231</v>
      </c>
      <c r="AB98" s="5">
        <f t="shared" si="35"/>
        <v>529.82862138056157</v>
      </c>
      <c r="AF98" s="1">
        <v>2224773.8390000002</v>
      </c>
      <c r="AG98" s="1">
        <v>-5440323.835</v>
      </c>
      <c r="AH98" s="1">
        <v>-2481327.7579999999</v>
      </c>
      <c r="AJ98" s="26">
        <f>R98-AF98</f>
        <v>4.9532036571763456</v>
      </c>
      <c r="AK98" s="26">
        <f>S98-AG98</f>
        <v>-12.111422086134553</v>
      </c>
      <c r="AL98" s="26">
        <f>T98-AH98</f>
        <v>-5.5616150484420359</v>
      </c>
    </row>
    <row r="99" spans="1:38">
      <c r="A99" s="10" t="s">
        <v>199</v>
      </c>
      <c r="B99" s="1">
        <v>46.770000000018626</v>
      </c>
      <c r="C99" s="1">
        <v>-492.95000000018626</v>
      </c>
      <c r="D99" s="1">
        <v>20.212</v>
      </c>
      <c r="E99" s="2">
        <f t="shared" si="21"/>
        <v>495.1637460478961</v>
      </c>
      <c r="G99" s="2">
        <f t="shared" ref="G99:G130" si="36">B99+B$1</f>
        <v>627837</v>
      </c>
      <c r="H99" s="2">
        <f t="shared" ref="H99:H130" si="37">C99+C$1</f>
        <v>7452578</v>
      </c>
      <c r="I99" s="19">
        <v>5020.2120000000004</v>
      </c>
      <c r="J99">
        <v>14.794</v>
      </c>
      <c r="K99" s="1">
        <f t="shared" si="22"/>
        <v>5035.0060000000003</v>
      </c>
      <c r="L99" s="2">
        <f t="shared" si="23"/>
        <v>627647.73</v>
      </c>
      <c r="M99" s="2">
        <f t="shared" si="24"/>
        <v>7452210.0800000001</v>
      </c>
      <c r="N99" s="3">
        <f>-1*Sheet2!D99</f>
        <v>-67.754191181500005</v>
      </c>
      <c r="O99" s="3">
        <f>-1*Sheet2!E99</f>
        <v>-23.033668576499998</v>
      </c>
      <c r="P99" s="2">
        <f t="shared" si="25"/>
        <v>5077.25</v>
      </c>
      <c r="Q99" s="2">
        <f>$AD$4/SQRT(1-$AD$7*SIN(RADIANS($O99))^2)</f>
        <v>6381407.8879805198</v>
      </c>
      <c r="R99" s="20">
        <f t="shared" si="26"/>
        <v>2225042.3786071483</v>
      </c>
      <c r="S99" s="20">
        <f t="shared" si="27"/>
        <v>-5439863.4403055748</v>
      </c>
      <c r="T99" s="20">
        <f>((1-$AD$7)*$Q99+$P99)*SIN(RADIANS($O99))</f>
        <v>-2482137.6828539721</v>
      </c>
      <c r="U99" s="5">
        <f t="shared" si="28"/>
        <v>17.612455147579226</v>
      </c>
      <c r="V99" s="5">
        <f t="shared" si="29"/>
        <v>-1214.4533623670097</v>
      </c>
      <c r="W99" s="5">
        <f t="shared" si="30"/>
        <v>2.2888468982155246</v>
      </c>
      <c r="X99" s="5">
        <f t="shared" si="31"/>
        <v>1213.3688095686996</v>
      </c>
      <c r="Y99" s="5">
        <f t="shared" si="32"/>
        <v>57.111572308535187</v>
      </c>
      <c r="Z99" s="5">
        <f t="shared" si="33"/>
        <v>-494.05398550070635</v>
      </c>
      <c r="AA99" s="5">
        <f t="shared" si="34"/>
        <v>2.3446800789144504</v>
      </c>
      <c r="AB99" s="5">
        <f t="shared" si="35"/>
        <v>1213.3688095686996</v>
      </c>
      <c r="AJ99" s="26">
        <f>R99-AF99</f>
        <v>2225042.3786071483</v>
      </c>
      <c r="AK99" s="26">
        <f>S99-AG99</f>
        <v>-5439863.4403055748</v>
      </c>
      <c r="AL99" s="26">
        <f>T99-AH99</f>
        <v>-2482137.6828539721</v>
      </c>
    </row>
    <row r="100" spans="1:38">
      <c r="A100" s="10" t="s">
        <v>200</v>
      </c>
      <c r="B100" s="1">
        <v>268.77000000001863</v>
      </c>
      <c r="C100" s="1">
        <v>422.04999999981374</v>
      </c>
      <c r="D100" s="1">
        <v>9.8480000000000008</v>
      </c>
      <c r="E100" s="2">
        <f t="shared" si="21"/>
        <v>500.36338335239196</v>
      </c>
      <c r="G100" s="2">
        <f t="shared" si="36"/>
        <v>628059</v>
      </c>
      <c r="H100" s="2">
        <f t="shared" si="37"/>
        <v>7453493</v>
      </c>
      <c r="I100" s="19">
        <v>5009.848</v>
      </c>
      <c r="J100">
        <v>14.794</v>
      </c>
      <c r="K100" s="1">
        <f t="shared" si="22"/>
        <v>5024.6419999999998</v>
      </c>
      <c r="L100" s="2">
        <f t="shared" si="23"/>
        <v>627869.73</v>
      </c>
      <c r="M100" s="2">
        <f t="shared" si="24"/>
        <v>7453125.0800000001</v>
      </c>
      <c r="N100" s="3">
        <f>-1*Sheet2!D100</f>
        <v>-67.752101002499998</v>
      </c>
      <c r="O100" s="3">
        <f>-1*Sheet2!E100</f>
        <v>-23.0253878983</v>
      </c>
      <c r="P100" s="2">
        <f t="shared" si="25"/>
        <v>5066.8859999999995</v>
      </c>
      <c r="Q100" s="2">
        <f>$AD$4/SQRT(1-$AD$7*SIN(RADIANS($O100))^2)</f>
        <v>6381405.6628721645</v>
      </c>
      <c r="R100" s="20">
        <f t="shared" si="26"/>
        <v>2225373.1516936091</v>
      </c>
      <c r="S100" s="20">
        <f t="shared" si="27"/>
        <v>-5440105.7467088401</v>
      </c>
      <c r="T100" s="20">
        <f>((1-$AD$7)*$Q100+$P100)*SIN(RADIANS($O100))</f>
        <v>-2481288.9997792295</v>
      </c>
      <c r="U100" s="5">
        <f t="shared" si="28"/>
        <v>232.03397319771651</v>
      </c>
      <c r="V100" s="5">
        <f t="shared" si="29"/>
        <v>-296.68195574396549</v>
      </c>
      <c r="W100" s="5">
        <f t="shared" si="30"/>
        <v>-7.9701455903619092</v>
      </c>
      <c r="X100" s="5">
        <f t="shared" si="31"/>
        <v>376.26846537286474</v>
      </c>
      <c r="Y100" s="5">
        <f t="shared" si="32"/>
        <v>271.53543892107615</v>
      </c>
      <c r="Z100" s="5">
        <f t="shared" si="33"/>
        <v>423.71568771492326</v>
      </c>
      <c r="AA100" s="5">
        <f t="shared" si="34"/>
        <v>-8.0197541676228354</v>
      </c>
      <c r="AB100" s="5">
        <f t="shared" si="35"/>
        <v>376.26846537286474</v>
      </c>
      <c r="AJ100" s="26">
        <f>R100-AF100</f>
        <v>2225373.1516936091</v>
      </c>
      <c r="AK100" s="26">
        <f>S100-AG100</f>
        <v>-5440105.7467088401</v>
      </c>
      <c r="AL100" s="26">
        <f>T100-AH100</f>
        <v>-2481288.9997792295</v>
      </c>
    </row>
    <row r="101" spans="1:38">
      <c r="A101" s="10" t="s">
        <v>201</v>
      </c>
      <c r="B101" s="1">
        <v>-470.22999999998137</v>
      </c>
      <c r="C101" s="1">
        <v>-89.950000000186265</v>
      </c>
      <c r="D101" s="1">
        <v>11.784000000000001</v>
      </c>
      <c r="E101" s="2">
        <f t="shared" si="21"/>
        <v>478.75594555056546</v>
      </c>
      <c r="G101" s="2">
        <f t="shared" si="36"/>
        <v>627320</v>
      </c>
      <c r="H101" s="2">
        <f t="shared" si="37"/>
        <v>7452981</v>
      </c>
      <c r="I101" s="19">
        <v>5011.7839999999997</v>
      </c>
      <c r="J101">
        <v>14.794</v>
      </c>
      <c r="K101" s="1">
        <f t="shared" si="22"/>
        <v>5026.5779999999995</v>
      </c>
      <c r="L101" s="2">
        <f t="shared" si="23"/>
        <v>627130.73</v>
      </c>
      <c r="M101" s="2">
        <f t="shared" si="24"/>
        <v>7452613.0800000001</v>
      </c>
      <c r="N101" s="3">
        <f>-1*Sheet2!D101</f>
        <v>-67.759269374900001</v>
      </c>
      <c r="O101" s="3">
        <f>-1*Sheet2!E101</f>
        <v>-23.030068619000001</v>
      </c>
      <c r="P101" s="2">
        <f t="shared" si="25"/>
        <v>5068.8219999999992</v>
      </c>
      <c r="Q101" s="2">
        <f>$AD$4/SQRT(1-$AD$7*SIN(RADIANS($O101))^2)</f>
        <v>6381406.9205563162</v>
      </c>
      <c r="R101" s="20">
        <f t="shared" si="26"/>
        <v>2224616.377627138</v>
      </c>
      <c r="S101" s="20">
        <f t="shared" si="27"/>
        <v>-5440197.937792724</v>
      </c>
      <c r="T101" s="20">
        <f>((1-$AD$7)*$Q101+$P101)*SIN(RADIANS($O101))</f>
        <v>-2481767.1962451362</v>
      </c>
      <c r="U101" s="5">
        <f t="shared" si="28"/>
        <v>-503.31442461339014</v>
      </c>
      <c r="V101" s="5">
        <f t="shared" si="29"/>
        <v>-815.46636378049084</v>
      </c>
      <c r="W101" s="5">
        <f t="shared" si="30"/>
        <v>-6.095191922813683</v>
      </c>
      <c r="X101" s="5">
        <f t="shared" si="31"/>
        <v>957.33057824039292</v>
      </c>
      <c r="Y101" s="5">
        <f t="shared" si="32"/>
        <v>-463.81431070638416</v>
      </c>
      <c r="Z101" s="5">
        <f t="shared" si="33"/>
        <v>-95.066571177647177</v>
      </c>
      <c r="AA101" s="5">
        <f t="shared" si="34"/>
        <v>-6.0813998196301355</v>
      </c>
      <c r="AB101" s="5">
        <f t="shared" si="35"/>
        <v>957.33057824039292</v>
      </c>
      <c r="AJ101" s="26">
        <f>R101-AF101</f>
        <v>2224616.377627138</v>
      </c>
      <c r="AK101" s="26">
        <f>S101-AG101</f>
        <v>-5440197.937792724</v>
      </c>
      <c r="AL101" s="26">
        <f>T101-AH101</f>
        <v>-2481767.1962451362</v>
      </c>
    </row>
    <row r="102" spans="1:38">
      <c r="A102" s="10" t="s">
        <v>202</v>
      </c>
      <c r="B102" s="1">
        <v>451.77000000001863</v>
      </c>
      <c r="C102" s="1">
        <v>-254.95000000018626</v>
      </c>
      <c r="D102" s="1">
        <v>8.6890000000000001</v>
      </c>
      <c r="E102" s="2">
        <f t="shared" si="21"/>
        <v>518.74428710118036</v>
      </c>
      <c r="G102" s="2">
        <f t="shared" si="36"/>
        <v>628242</v>
      </c>
      <c r="H102" s="2">
        <f t="shared" si="37"/>
        <v>7452816</v>
      </c>
      <c r="I102" s="19">
        <v>5008.6890000000003</v>
      </c>
      <c r="J102">
        <v>14.794</v>
      </c>
      <c r="K102" s="1">
        <f t="shared" si="22"/>
        <v>5023.4830000000002</v>
      </c>
      <c r="L102" s="2">
        <f t="shared" si="23"/>
        <v>628052.73</v>
      </c>
      <c r="M102" s="2">
        <f t="shared" si="24"/>
        <v>7452448.0800000001</v>
      </c>
      <c r="N102" s="3">
        <f>-1*Sheet2!D102</f>
        <v>-67.750259033700004</v>
      </c>
      <c r="O102" s="3">
        <f>-1*Sheet2!E102</f>
        <v>-23.031487966499999</v>
      </c>
      <c r="P102" s="2">
        <f t="shared" si="25"/>
        <v>5065.7269999999999</v>
      </c>
      <c r="Q102" s="2">
        <f>$AD$4/SQRT(1-$AD$7*SIN(RADIANS($O102))^2)</f>
        <v>6381407.3019665359</v>
      </c>
      <c r="R102" s="20">
        <f t="shared" si="26"/>
        <v>2225447.4945707396</v>
      </c>
      <c r="S102" s="20">
        <f t="shared" si="27"/>
        <v>-5439788.4294316638</v>
      </c>
      <c r="T102" s="20">
        <f>((1-$AD$7)*$Q102+$P102)*SIN(RADIANS($O102))</f>
        <v>-2481910.7573228767</v>
      </c>
      <c r="U102" s="5">
        <f t="shared" si="28"/>
        <v>420.97284490444861</v>
      </c>
      <c r="V102" s="5">
        <f t="shared" si="29"/>
        <v>-972.77376558443132</v>
      </c>
      <c r="W102" s="5">
        <f t="shared" si="30"/>
        <v>-9.2063824806452317</v>
      </c>
      <c r="X102" s="5">
        <f t="shared" si="31"/>
        <v>1058.9015280157782</v>
      </c>
      <c r="Y102" s="5">
        <f t="shared" si="32"/>
        <v>460.47252612586067</v>
      </c>
      <c r="Z102" s="5">
        <f t="shared" si="33"/>
        <v>-252.37675470351186</v>
      </c>
      <c r="AA102" s="5">
        <f t="shared" si="34"/>
        <v>-9.1804608769612486</v>
      </c>
      <c r="AB102" s="5">
        <f t="shared" si="35"/>
        <v>1058.9015280157782</v>
      </c>
      <c r="AJ102" s="26">
        <f>R102-AF102</f>
        <v>2225447.4945707396</v>
      </c>
      <c r="AK102" s="26">
        <f>S102-AG102</f>
        <v>-5439788.4294316638</v>
      </c>
      <c r="AL102" s="26">
        <f>T102-AH102</f>
        <v>-2481910.7573228767</v>
      </c>
    </row>
    <row r="103" spans="1:38">
      <c r="A103" s="10" t="s">
        <v>203</v>
      </c>
      <c r="B103" s="1">
        <v>-197.22999999998137</v>
      </c>
      <c r="C103" s="1">
        <v>540.04999999981374</v>
      </c>
      <c r="D103" s="1">
        <v>18.247</v>
      </c>
      <c r="E103" s="2">
        <f t="shared" si="21"/>
        <v>574.93797526323783</v>
      </c>
      <c r="G103" s="2">
        <f t="shared" si="36"/>
        <v>627593</v>
      </c>
      <c r="H103" s="2">
        <f t="shared" si="37"/>
        <v>7453611</v>
      </c>
      <c r="I103" s="19">
        <v>5018.2470000000003</v>
      </c>
      <c r="J103">
        <v>14.794</v>
      </c>
      <c r="K103" s="1">
        <f t="shared" si="22"/>
        <v>5033.0410000000002</v>
      </c>
      <c r="L103" s="2">
        <f t="shared" si="23"/>
        <v>627403.73</v>
      </c>
      <c r="M103" s="2">
        <f t="shared" si="24"/>
        <v>7453243.0800000001</v>
      </c>
      <c r="N103" s="3">
        <f>-1*Sheet2!D103</f>
        <v>-67.756657709199999</v>
      </c>
      <c r="O103" s="3">
        <f>-1*Sheet2!E103</f>
        <v>-23.024358000199999</v>
      </c>
      <c r="P103" s="2">
        <f t="shared" si="25"/>
        <v>5075.2849999999999</v>
      </c>
      <c r="Q103" s="2">
        <f>$AD$4/SQRT(1-$AD$7*SIN(RADIANS($O103))^2)</f>
        <v>6381405.3861708399</v>
      </c>
      <c r="R103" s="20">
        <f t="shared" si="26"/>
        <v>2224960.3220873992</v>
      </c>
      <c r="S103" s="20">
        <f t="shared" si="27"/>
        <v>-5440331.1909180554</v>
      </c>
      <c r="T103" s="20">
        <f>((1-$AD$7)*$Q103+$P103)*SIN(RADIANS($O103))</f>
        <v>-2481187.2317988272</v>
      </c>
      <c r="U103" s="5">
        <f t="shared" si="28"/>
        <v>-235.41669981903345</v>
      </c>
      <c r="V103" s="5">
        <f t="shared" si="29"/>
        <v>-182.53576931799367</v>
      </c>
      <c r="W103" s="5">
        <f t="shared" si="30"/>
        <v>0.43303760720371542</v>
      </c>
      <c r="X103" s="5">
        <f t="shared" si="31"/>
        <v>297.59664990388109</v>
      </c>
      <c r="Y103" s="5">
        <f t="shared" si="32"/>
        <v>-195.91488212422064</v>
      </c>
      <c r="Z103" s="5">
        <f t="shared" si="33"/>
        <v>537.8640555430635</v>
      </c>
      <c r="AA103" s="5">
        <f t="shared" si="34"/>
        <v>0.37337064245525653</v>
      </c>
      <c r="AB103" s="5">
        <f t="shared" si="35"/>
        <v>297.59664990388109</v>
      </c>
      <c r="AJ103" s="26">
        <f>R103-AF103</f>
        <v>2224960.3220873992</v>
      </c>
      <c r="AK103" s="26">
        <f>S103-AG103</f>
        <v>-5440331.1909180554</v>
      </c>
      <c r="AL103" s="26">
        <f>T103-AH103</f>
        <v>-2481187.2317988272</v>
      </c>
    </row>
    <row r="104" spans="1:38">
      <c r="A104" s="10" t="s">
        <v>204</v>
      </c>
      <c r="B104" s="1">
        <v>-175.22999999998137</v>
      </c>
      <c r="C104" s="1">
        <v>-582.95000000018626</v>
      </c>
      <c r="D104" s="1">
        <v>18.471</v>
      </c>
      <c r="E104" s="2">
        <f t="shared" si="21"/>
        <v>608.71689265224984</v>
      </c>
      <c r="G104" s="2">
        <f t="shared" si="36"/>
        <v>627615</v>
      </c>
      <c r="H104" s="2">
        <f t="shared" si="37"/>
        <v>7452488</v>
      </c>
      <c r="I104" s="19">
        <v>5018.4709999999995</v>
      </c>
      <c r="J104">
        <v>14.794</v>
      </c>
      <c r="K104" s="1">
        <f t="shared" si="22"/>
        <v>5033.2649999999994</v>
      </c>
      <c r="L104" s="2">
        <f t="shared" si="23"/>
        <v>627425.73</v>
      </c>
      <c r="M104" s="2">
        <f t="shared" si="24"/>
        <v>7452120.0800000001</v>
      </c>
      <c r="N104" s="3">
        <f>-1*Sheet2!D104</f>
        <v>-67.7563499898</v>
      </c>
      <c r="O104" s="3">
        <f>-1*Sheet2!E104</f>
        <v>-23.034498436</v>
      </c>
      <c r="P104" s="2">
        <f t="shared" si="25"/>
        <v>5075.5089999999991</v>
      </c>
      <c r="Q104" s="2">
        <f>$AD$4/SQRT(1-$AD$7*SIN(RADIANS($O104))^2)</f>
        <v>6381408.1110070962</v>
      </c>
      <c r="R104" s="20">
        <f t="shared" si="26"/>
        <v>2224823.1824567807</v>
      </c>
      <c r="S104" s="20">
        <f t="shared" si="27"/>
        <v>-5439912.4792768052</v>
      </c>
      <c r="T104" s="20">
        <f>((1-$AD$7)*$Q104+$P104)*SIN(RADIANS($O104))</f>
        <v>-2482221.6444964861</v>
      </c>
      <c r="U104" s="5">
        <f t="shared" si="28"/>
        <v>-203.83386228489636</v>
      </c>
      <c r="V104" s="5">
        <f t="shared" si="29"/>
        <v>-1306.4302757314426</v>
      </c>
      <c r="W104" s="5">
        <f t="shared" si="30"/>
        <v>0.52636214393083947</v>
      </c>
      <c r="X104" s="5">
        <f t="shared" si="31"/>
        <v>1320.916434917124</v>
      </c>
      <c r="Y104" s="5">
        <f t="shared" si="32"/>
        <v>-164.33499774587435</v>
      </c>
      <c r="Z104" s="5">
        <f t="shared" si="33"/>
        <v>-586.03051607308726</v>
      </c>
      <c r="AA104" s="5">
        <f t="shared" si="34"/>
        <v>0.59399907781084949</v>
      </c>
      <c r="AB104" s="5">
        <f t="shared" si="35"/>
        <v>1320.916434917124</v>
      </c>
      <c r="AJ104" s="26">
        <f>R104-AF104</f>
        <v>2224823.1824567807</v>
      </c>
      <c r="AK104" s="26">
        <f>S104-AG104</f>
        <v>-5439912.4792768052</v>
      </c>
      <c r="AL104" s="26">
        <f>T104-AH104</f>
        <v>-2482221.6444964861</v>
      </c>
    </row>
    <row r="105" spans="1:38">
      <c r="A105" s="10" t="s">
        <v>205</v>
      </c>
      <c r="B105" s="1">
        <v>496.77000000001863</v>
      </c>
      <c r="C105" s="1">
        <v>313.04999999981374</v>
      </c>
      <c r="D105" s="1">
        <v>1.74</v>
      </c>
      <c r="E105" s="2">
        <f t="shared" si="21"/>
        <v>587.18032613491221</v>
      </c>
      <c r="G105" s="2">
        <f t="shared" si="36"/>
        <v>628287</v>
      </c>
      <c r="H105" s="2">
        <f t="shared" si="37"/>
        <v>7453384</v>
      </c>
      <c r="I105" s="19">
        <v>5001.74</v>
      </c>
      <c r="J105">
        <v>14.794</v>
      </c>
      <c r="K105" s="1">
        <f t="shared" si="22"/>
        <v>5016.5339999999997</v>
      </c>
      <c r="L105" s="2">
        <f t="shared" si="23"/>
        <v>628097.73</v>
      </c>
      <c r="M105" s="2">
        <f t="shared" si="24"/>
        <v>7453016.0800000001</v>
      </c>
      <c r="N105" s="3">
        <f>-1*Sheet2!D105</f>
        <v>-67.749867248100003</v>
      </c>
      <c r="O105" s="3">
        <f>-1*Sheet2!E105</f>
        <v>-23.026354745199999</v>
      </c>
      <c r="P105" s="2">
        <f t="shared" si="25"/>
        <v>5058.7779999999993</v>
      </c>
      <c r="Q105" s="2">
        <f>$AD$4/SQRT(1-$AD$7*SIN(RADIANS($O105))^2)</f>
        <v>6381405.9226423679</v>
      </c>
      <c r="R105" s="20">
        <f t="shared" si="26"/>
        <v>2225566.5434716116</v>
      </c>
      <c r="S105" s="20">
        <f t="shared" si="27"/>
        <v>-5439973.2833232144</v>
      </c>
      <c r="T105" s="20">
        <f>((1-$AD$7)*$Q105+$P105)*SIN(RADIANS($O105))</f>
        <v>-2481384.4491670388</v>
      </c>
      <c r="U105" s="5">
        <f t="shared" si="28"/>
        <v>461.17921447266048</v>
      </c>
      <c r="V105" s="5">
        <f t="shared" si="29"/>
        <v>-403.84507835737764</v>
      </c>
      <c r="W105" s="5">
        <f t="shared" si="30"/>
        <v>-16.096492638885678</v>
      </c>
      <c r="X105" s="5">
        <f t="shared" si="31"/>
        <v>612.39856632268163</v>
      </c>
      <c r="Y105" s="5">
        <f t="shared" si="32"/>
        <v>500.68034829442854</v>
      </c>
      <c r="Z105" s="5">
        <f t="shared" si="33"/>
        <v>316.551041522834</v>
      </c>
      <c r="AA105" s="5">
        <f t="shared" si="34"/>
        <v>-16.135361253046554</v>
      </c>
      <c r="AB105" s="5">
        <f t="shared" si="35"/>
        <v>612.39856632268163</v>
      </c>
      <c r="AJ105" s="26">
        <f>R105-AF105</f>
        <v>2225566.5434716116</v>
      </c>
      <c r="AK105" s="26">
        <f>S105-AG105</f>
        <v>-5439973.2833232144</v>
      </c>
      <c r="AL105" s="26">
        <f>T105-AH105</f>
        <v>-2481384.4491670388</v>
      </c>
    </row>
    <row r="106" spans="1:38">
      <c r="A106" s="10" t="s">
        <v>206</v>
      </c>
      <c r="B106" s="1">
        <v>-553.22999999998137</v>
      </c>
      <c r="C106" s="1">
        <v>214.04999999981374</v>
      </c>
      <c r="D106" s="1">
        <v>14.154</v>
      </c>
      <c r="E106" s="2">
        <f t="shared" si="21"/>
        <v>593.19544452052196</v>
      </c>
      <c r="G106" s="2">
        <f t="shared" si="36"/>
        <v>627237</v>
      </c>
      <c r="H106" s="2">
        <f t="shared" si="37"/>
        <v>7453285</v>
      </c>
      <c r="I106" s="19">
        <v>5014.1540000000005</v>
      </c>
      <c r="J106">
        <v>14.794</v>
      </c>
      <c r="K106" s="1">
        <f t="shared" si="22"/>
        <v>5028.9480000000003</v>
      </c>
      <c r="L106" s="2">
        <f t="shared" si="23"/>
        <v>627047.73</v>
      </c>
      <c r="M106" s="2">
        <f t="shared" si="24"/>
        <v>7452917.0800000001</v>
      </c>
      <c r="N106" s="3">
        <f>-1*Sheet2!D106</f>
        <v>-67.760104381399998</v>
      </c>
      <c r="O106" s="3">
        <f>-1*Sheet2!E106</f>
        <v>-23.0273294564</v>
      </c>
      <c r="P106" s="2">
        <f t="shared" si="25"/>
        <v>5071.192</v>
      </c>
      <c r="Q106" s="2">
        <f>$AD$4/SQRT(1-$AD$7*SIN(RADIANS($O106))^2)</f>
        <v>6381406.1845341204</v>
      </c>
      <c r="R106" s="20">
        <f t="shared" si="26"/>
        <v>2224582.8691722592</v>
      </c>
      <c r="S106" s="20">
        <f t="shared" si="27"/>
        <v>-5440342.3035363033</v>
      </c>
      <c r="T106" s="20">
        <f>((1-$AD$7)*$Q106+$P106)*SIN(RADIANS($O106))</f>
        <v>-2481488.7273699078</v>
      </c>
      <c r="U106" s="5">
        <f t="shared" si="28"/>
        <v>-588.98253749470973</v>
      </c>
      <c r="V106" s="5">
        <f t="shared" si="29"/>
        <v>-511.88039537575764</v>
      </c>
      <c r="W106" s="5">
        <f t="shared" si="30"/>
        <v>-3.7007897674967012</v>
      </c>
      <c r="X106" s="5">
        <f t="shared" si="31"/>
        <v>779.55770154238121</v>
      </c>
      <c r="Y106" s="5">
        <f t="shared" si="32"/>
        <v>-549.48161091616271</v>
      </c>
      <c r="Z106" s="5">
        <f t="shared" si="33"/>
        <v>208.5198921097097</v>
      </c>
      <c r="AA106" s="5">
        <f t="shared" si="34"/>
        <v>-3.7209079197052262</v>
      </c>
      <c r="AB106" s="5">
        <f t="shared" si="35"/>
        <v>779.55770154238121</v>
      </c>
      <c r="AJ106" s="26">
        <f>R106-AF106</f>
        <v>2224582.8691722592</v>
      </c>
      <c r="AK106" s="26">
        <f>S106-AG106</f>
        <v>-5440342.3035363033</v>
      </c>
      <c r="AL106" s="26">
        <f>T106-AH106</f>
        <v>-2481488.7273699078</v>
      </c>
    </row>
    <row r="107" spans="1:38">
      <c r="A107" s="10" t="s">
        <v>207</v>
      </c>
      <c r="B107" s="1">
        <v>470.77000000001863</v>
      </c>
      <c r="C107" s="1">
        <v>-492.95000000018626</v>
      </c>
      <c r="D107" s="1">
        <v>10.484</v>
      </c>
      <c r="E107" s="2">
        <f t="shared" si="21"/>
        <v>681.63340249741373</v>
      </c>
      <c r="G107" s="2">
        <f t="shared" si="36"/>
        <v>628261</v>
      </c>
      <c r="H107" s="2">
        <f t="shared" si="37"/>
        <v>7452578</v>
      </c>
      <c r="I107" s="19">
        <v>5010.4840000000004</v>
      </c>
      <c r="J107">
        <v>14.794</v>
      </c>
      <c r="K107" s="1">
        <f t="shared" si="22"/>
        <v>5025.2780000000002</v>
      </c>
      <c r="L107" s="2">
        <f t="shared" si="23"/>
        <v>628071.73</v>
      </c>
      <c r="M107" s="2">
        <f t="shared" si="24"/>
        <v>7452210.0800000001</v>
      </c>
      <c r="N107" s="3">
        <f>-1*Sheet2!D107</f>
        <v>-67.750053810099999</v>
      </c>
      <c r="O107" s="3">
        <f>-1*Sheet2!E107</f>
        <v>-23.0336359394</v>
      </c>
      <c r="P107" s="2">
        <f t="shared" si="25"/>
        <v>5067.5219999999999</v>
      </c>
      <c r="Q107" s="2">
        <f>$AD$4/SQRT(1-$AD$7*SIN(RADIANS($O107))^2)</f>
        <v>6381407.8792093545</v>
      </c>
      <c r="R107" s="20">
        <f t="shared" si="26"/>
        <v>2225432.3355357088</v>
      </c>
      <c r="S107" s="20">
        <f t="shared" si="27"/>
        <v>-5439695.7782402849</v>
      </c>
      <c r="T107" s="20">
        <f>((1-$AD$7)*$Q107+$P107)*SIN(RADIANS($O107))</f>
        <v>-2482130.5476806993</v>
      </c>
      <c r="U107" s="5">
        <f t="shared" si="28"/>
        <v>442.0178225991466</v>
      </c>
      <c r="V107" s="5">
        <f t="shared" si="29"/>
        <v>-1210.8407270493267</v>
      </c>
      <c r="W107" s="5">
        <f t="shared" si="30"/>
        <v>-7.453735491532143</v>
      </c>
      <c r="X107" s="5">
        <f t="shared" si="31"/>
        <v>1287.7146687190384</v>
      </c>
      <c r="Y107" s="5">
        <f t="shared" si="32"/>
        <v>481.51688899049441</v>
      </c>
      <c r="Z107" s="5">
        <f t="shared" si="33"/>
        <v>-490.4435711317571</v>
      </c>
      <c r="AA107" s="5">
        <f t="shared" si="34"/>
        <v>-7.4009367527609697</v>
      </c>
      <c r="AB107" s="5">
        <f t="shared" si="35"/>
        <v>1287.7146687190384</v>
      </c>
      <c r="AJ107" s="26">
        <f>R107-AF107</f>
        <v>2225432.3355357088</v>
      </c>
      <c r="AK107" s="26">
        <f>S107-AG107</f>
        <v>-5439695.7782402849</v>
      </c>
      <c r="AL107" s="26">
        <f>T107-AH107</f>
        <v>-2482130.5476806993</v>
      </c>
    </row>
    <row r="108" spans="1:38">
      <c r="A108" s="10" t="s">
        <v>208</v>
      </c>
      <c r="B108" s="1">
        <v>87.770000000018626</v>
      </c>
      <c r="C108" s="1">
        <v>787.04999999981374</v>
      </c>
      <c r="D108" s="1">
        <v>17.064</v>
      </c>
      <c r="E108" s="2">
        <f t="shared" si="21"/>
        <v>791.92883228211235</v>
      </c>
      <c r="G108" s="2">
        <f t="shared" si="36"/>
        <v>627878</v>
      </c>
      <c r="H108" s="2">
        <f t="shared" si="37"/>
        <v>7453858</v>
      </c>
      <c r="I108" s="19">
        <v>5017.0640000000003</v>
      </c>
      <c r="J108">
        <v>14.794</v>
      </c>
      <c r="K108" s="1">
        <f t="shared" si="22"/>
        <v>5031.8580000000002</v>
      </c>
      <c r="L108" s="2">
        <f t="shared" si="23"/>
        <v>627688.73</v>
      </c>
      <c r="M108" s="2">
        <f t="shared" si="24"/>
        <v>7453490.0800000001</v>
      </c>
      <c r="N108" s="3">
        <f>-1*Sheet2!D108</f>
        <v>-67.753897383600005</v>
      </c>
      <c r="O108" s="3">
        <f>-1*Sheet2!E108</f>
        <v>-23.022105401499999</v>
      </c>
      <c r="P108" s="2">
        <f t="shared" si="25"/>
        <v>5074.1019999999999</v>
      </c>
      <c r="Q108" s="2">
        <f>$AD$4/SQRT(1-$AD$7*SIN(RADIANS($O108))^2)</f>
        <v>6381404.781001756</v>
      </c>
      <c r="R108" s="20">
        <f t="shared" si="26"/>
        <v>2225258.9714826071</v>
      </c>
      <c r="S108" s="20">
        <f t="shared" si="27"/>
        <v>-5440313.361384037</v>
      </c>
      <c r="T108" s="20">
        <f>((1-$AD$7)*$Q108+$P108)*SIN(RADIANS($O108))</f>
        <v>-2480956.9935614415</v>
      </c>
      <c r="U108" s="5">
        <f t="shared" si="28"/>
        <v>47.753893860911525</v>
      </c>
      <c r="V108" s="5">
        <f t="shared" si="29"/>
        <v>67.128064770053527</v>
      </c>
      <c r="W108" s="5">
        <f t="shared" si="30"/>
        <v>-0.7435333391885024</v>
      </c>
      <c r="X108" s="5">
        <f t="shared" si="31"/>
        <v>82.298833734101649</v>
      </c>
      <c r="Y108" s="5">
        <f t="shared" si="32"/>
        <v>87.256360419749157</v>
      </c>
      <c r="Z108" s="5">
        <f t="shared" si="33"/>
        <v>787.52701014305023</v>
      </c>
      <c r="AA108" s="5">
        <f t="shared" si="34"/>
        <v>-0.83327441617007025</v>
      </c>
      <c r="AB108" s="5">
        <f t="shared" si="35"/>
        <v>82.298833734101649</v>
      </c>
      <c r="AF108" s="1">
        <v>2225259.1463759998</v>
      </c>
      <c r="AG108" s="1">
        <v>-5440313.831363</v>
      </c>
      <c r="AH108" s="1">
        <v>-2480957.2086990001</v>
      </c>
      <c r="AJ108" s="26">
        <f>R108-AF108</f>
        <v>-0.17489339271560311</v>
      </c>
      <c r="AK108" s="26">
        <f>S108-AG108</f>
        <v>0.46997896302491426</v>
      </c>
      <c r="AL108" s="26">
        <f>T108-AH108</f>
        <v>0.21513755852356553</v>
      </c>
    </row>
    <row r="109" spans="1:38">
      <c r="A109" s="10" t="s">
        <v>209</v>
      </c>
      <c r="B109" s="1">
        <v>-421.22999999998137</v>
      </c>
      <c r="C109" s="1">
        <v>-559.95000000018626</v>
      </c>
      <c r="D109" s="1" t="s">
        <v>138</v>
      </c>
      <c r="E109" s="2">
        <f t="shared" si="21"/>
        <v>700.69873369386994</v>
      </c>
      <c r="G109" s="2">
        <f t="shared" si="36"/>
        <v>627369</v>
      </c>
      <c r="H109" s="2">
        <f t="shared" si="37"/>
        <v>7452511</v>
      </c>
      <c r="I109" s="19">
        <v>5004.9549999999999</v>
      </c>
      <c r="J109">
        <v>14.794</v>
      </c>
      <c r="K109" s="1">
        <f t="shared" si="22"/>
        <v>5019.7489999999998</v>
      </c>
      <c r="L109" s="2">
        <f t="shared" si="23"/>
        <v>627179.73</v>
      </c>
      <c r="M109" s="2">
        <f t="shared" si="24"/>
        <v>7452143.0800000001</v>
      </c>
      <c r="N109" s="3">
        <f>-1*Sheet2!D109</f>
        <v>-67.758752368800003</v>
      </c>
      <c r="O109" s="3">
        <f>-1*Sheet2!E109</f>
        <v>-23.034309570600001</v>
      </c>
      <c r="P109" s="2">
        <f t="shared" si="25"/>
        <v>5061.9929999999995</v>
      </c>
      <c r="Q109" s="2">
        <f>$AD$4/SQRT(1-$AD$7*SIN(RADIANS($O109))^2)</f>
        <v>6381408.0602485528</v>
      </c>
      <c r="R109" s="20">
        <f t="shared" si="26"/>
        <v>2224593.4802774796</v>
      </c>
      <c r="S109" s="20">
        <f t="shared" si="27"/>
        <v>-5440001.8282747241</v>
      </c>
      <c r="T109" s="20">
        <f>((1-$AD$7)*$Q109+$P109)*SIN(RADIANS($O109))</f>
        <v>-2482197.0923418002</v>
      </c>
      <c r="U109" s="5">
        <f t="shared" si="28"/>
        <v>-450.264732828484</v>
      </c>
      <c r="V109" s="5">
        <f t="shared" si="29"/>
        <v>-1285.5003702399515</v>
      </c>
      <c r="W109" s="5">
        <f t="shared" si="30"/>
        <v>-12.997986407183021</v>
      </c>
      <c r="X109" s="5">
        <f t="shared" si="31"/>
        <v>1360.718915145281</v>
      </c>
      <c r="Y109" s="5">
        <f t="shared" si="32"/>
        <v>-410.76589692092341</v>
      </c>
      <c r="Z109" s="5">
        <f t="shared" si="33"/>
        <v>-565.10149715052194</v>
      </c>
      <c r="AA109" s="5">
        <f t="shared" si="34"/>
        <v>-12.931199745161422</v>
      </c>
      <c r="AB109" s="5">
        <f t="shared" si="35"/>
        <v>1360.718915145281</v>
      </c>
      <c r="AJ109" s="26">
        <f>R109-AF109</f>
        <v>2224593.4802774796</v>
      </c>
      <c r="AK109" s="26">
        <f>S109-AG109</f>
        <v>-5440001.8282747241</v>
      </c>
      <c r="AL109" s="26">
        <f>T109-AH109</f>
        <v>-2482197.0923418002</v>
      </c>
    </row>
    <row r="110" spans="1:38">
      <c r="A110" s="10" t="s">
        <v>210</v>
      </c>
      <c r="B110" s="1">
        <v>697.77000000001863</v>
      </c>
      <c r="C110" s="1">
        <v>63.049999999813735</v>
      </c>
      <c r="D110" s="1">
        <v>-3.944</v>
      </c>
      <c r="E110" s="2">
        <f t="shared" si="21"/>
        <v>700.61278563840278</v>
      </c>
      <c r="G110" s="2">
        <f t="shared" si="36"/>
        <v>628488</v>
      </c>
      <c r="H110" s="2">
        <f t="shared" si="37"/>
        <v>7453134</v>
      </c>
      <c r="I110" s="19">
        <v>4996.0559999999996</v>
      </c>
      <c r="J110">
        <v>14.794</v>
      </c>
      <c r="K110" s="1">
        <f t="shared" si="22"/>
        <v>5010.8499999999995</v>
      </c>
      <c r="L110" s="2">
        <f t="shared" si="23"/>
        <v>628298.73</v>
      </c>
      <c r="M110" s="2">
        <f t="shared" si="24"/>
        <v>7452766.0800000001</v>
      </c>
      <c r="N110" s="3">
        <f>-1*Sheet2!D110</f>
        <v>-67.747885151800006</v>
      </c>
      <c r="O110" s="3">
        <f>-1*Sheet2!E110</f>
        <v>-23.028597049999998</v>
      </c>
      <c r="P110" s="2">
        <f t="shared" si="25"/>
        <v>5053.0939999999991</v>
      </c>
      <c r="Q110" s="2">
        <f>$AD$4/SQRT(1-$AD$7*SIN(RADIANS($O110))^2)</f>
        <v>6381406.5251323171</v>
      </c>
      <c r="R110" s="20">
        <f t="shared" si="26"/>
        <v>2225715.9388117483</v>
      </c>
      <c r="S110" s="20">
        <f t="shared" si="27"/>
        <v>-5439801.4725623559</v>
      </c>
      <c r="T110" s="20">
        <f>((1-$AD$7)*$Q110+$P110)*SIN(RADIANS($O110))</f>
        <v>-2481610.9435240682</v>
      </c>
      <c r="U110" s="5">
        <f t="shared" si="28"/>
        <v>664.49875815738449</v>
      </c>
      <c r="V110" s="5">
        <f t="shared" si="29"/>
        <v>-652.37277122224134</v>
      </c>
      <c r="W110" s="5">
        <f t="shared" si="30"/>
        <v>-21.819079695051897</v>
      </c>
      <c r="X110" s="5">
        <f t="shared" si="31"/>
        <v>930.28546910833711</v>
      </c>
      <c r="Y110" s="5">
        <f t="shared" si="32"/>
        <v>703.99920342117628</v>
      </c>
      <c r="Z110" s="5">
        <f t="shared" si="33"/>
        <v>68.022166573031882</v>
      </c>
      <c r="AA110" s="5">
        <f t="shared" si="34"/>
        <v>-21.831011667705607</v>
      </c>
      <c r="AB110" s="5">
        <f t="shared" si="35"/>
        <v>930.28546910833711</v>
      </c>
      <c r="AJ110" s="26">
        <f>R110-AF110</f>
        <v>2225715.9388117483</v>
      </c>
      <c r="AK110" s="26">
        <f>S110-AG110</f>
        <v>-5439801.4725623559</v>
      </c>
      <c r="AL110" s="26">
        <f>T110-AH110</f>
        <v>-2481610.9435240682</v>
      </c>
    </row>
    <row r="111" spans="1:38">
      <c r="A111" s="10" t="s">
        <v>211</v>
      </c>
      <c r="B111" s="1">
        <v>-525.22999999998137</v>
      </c>
      <c r="C111" s="1">
        <v>411.04999999981374</v>
      </c>
      <c r="D111" s="1">
        <v>14.927</v>
      </c>
      <c r="E111" s="2">
        <f t="shared" si="21"/>
        <v>666.95476263373916</v>
      </c>
      <c r="G111" s="2">
        <f t="shared" si="36"/>
        <v>627265</v>
      </c>
      <c r="H111" s="2">
        <f t="shared" si="37"/>
        <v>7453482</v>
      </c>
      <c r="I111" s="19">
        <v>5014.9269999999997</v>
      </c>
      <c r="J111">
        <v>14.794</v>
      </c>
      <c r="K111" s="1">
        <f t="shared" si="22"/>
        <v>5029.7209999999995</v>
      </c>
      <c r="L111" s="2">
        <f t="shared" si="23"/>
        <v>627075.73</v>
      </c>
      <c r="M111" s="2">
        <f t="shared" si="24"/>
        <v>7453114.0800000001</v>
      </c>
      <c r="N111" s="3">
        <f>-1*Sheet2!D111</f>
        <v>-67.759847447799999</v>
      </c>
      <c r="O111" s="3">
        <f>-1*Sheet2!E111</f>
        <v>-23.025548150900001</v>
      </c>
      <c r="P111" s="2">
        <f t="shared" si="25"/>
        <v>5071.9649999999992</v>
      </c>
      <c r="Q111" s="2">
        <f>$AD$4/SQRT(1-$AD$7*SIN(RADIANS($O111))^2)</f>
        <v>6381405.7059278786</v>
      </c>
      <c r="R111" s="20">
        <f t="shared" si="26"/>
        <v>2224636.763528246</v>
      </c>
      <c r="S111" s="20">
        <f t="shared" si="27"/>
        <v>-5440404.4659121893</v>
      </c>
      <c r="T111" s="20">
        <f>((1-$AD$7)*$Q111+$P111)*SIN(RADIANS($O111))</f>
        <v>-2481307.3326122211</v>
      </c>
      <c r="U111" s="5">
        <f t="shared" si="28"/>
        <v>-562.63289091982756</v>
      </c>
      <c r="V111" s="5">
        <f t="shared" si="29"/>
        <v>-314.45219188822585</v>
      </c>
      <c r="W111" s="5">
        <f t="shared" si="30"/>
        <v>-2.9125688094699882</v>
      </c>
      <c r="X111" s="5">
        <f t="shared" si="31"/>
        <v>643.90208264457044</v>
      </c>
      <c r="Y111" s="5">
        <f t="shared" si="32"/>
        <v>-523.13144060153218</v>
      </c>
      <c r="Z111" s="5">
        <f t="shared" si="33"/>
        <v>405.94811447658725</v>
      </c>
      <c r="AA111" s="5">
        <f t="shared" si="34"/>
        <v>-2.9552469902785106</v>
      </c>
      <c r="AB111" s="5">
        <f t="shared" si="35"/>
        <v>643.90208264457044</v>
      </c>
      <c r="AF111" s="1">
        <v>2224631.8110000002</v>
      </c>
      <c r="AG111" s="1">
        <v>-5440392.3540000003</v>
      </c>
      <c r="AH111" s="1">
        <v>-2481301.7710000002</v>
      </c>
      <c r="AJ111" s="26">
        <f>R111-AF111</f>
        <v>4.9525282457470894</v>
      </c>
      <c r="AK111" s="26">
        <f>S111-AG111</f>
        <v>-12.111912189051509</v>
      </c>
      <c r="AL111" s="26">
        <f>T111-AH111</f>
        <v>-5.5616122209466994</v>
      </c>
    </row>
    <row r="112" spans="1:38">
      <c r="A112" s="10" t="s">
        <v>212</v>
      </c>
      <c r="B112" s="1">
        <v>212.77000000001863</v>
      </c>
      <c r="C112" s="1">
        <v>-829.95000000018626</v>
      </c>
      <c r="D112" s="1">
        <v>9.2949999999999999</v>
      </c>
      <c r="E112" s="2">
        <f t="shared" si="21"/>
        <v>856.78939967784208</v>
      </c>
      <c r="G112" s="2">
        <f t="shared" si="36"/>
        <v>628003</v>
      </c>
      <c r="H112" s="2">
        <f t="shared" si="37"/>
        <v>7452241</v>
      </c>
      <c r="I112" s="19">
        <v>5009.2950000000001</v>
      </c>
      <c r="J112">
        <v>14.794</v>
      </c>
      <c r="K112" s="1">
        <f t="shared" si="22"/>
        <v>5024.0889999999999</v>
      </c>
      <c r="L112" s="2">
        <f t="shared" si="23"/>
        <v>627813.73</v>
      </c>
      <c r="M112" s="2">
        <f t="shared" si="24"/>
        <v>7451873.0800000001</v>
      </c>
      <c r="N112" s="3">
        <f>-1*Sheet2!D112</f>
        <v>-67.752543340800003</v>
      </c>
      <c r="O112" s="3">
        <f>-1*Sheet2!E112</f>
        <v>-23.036699344900001</v>
      </c>
      <c r="P112" s="2">
        <f t="shared" si="25"/>
        <v>5066.3329999999996</v>
      </c>
      <c r="Q112" s="2">
        <f>$AD$4/SQRT(1-$AD$7*SIN(RADIANS($O112))^2)</f>
        <v>6381408.702536487</v>
      </c>
      <c r="R112" s="20">
        <f t="shared" si="26"/>
        <v>2225145.2616157513</v>
      </c>
      <c r="S112" s="20">
        <f t="shared" si="27"/>
        <v>-5439668.4913621666</v>
      </c>
      <c r="T112" s="20">
        <f>((1-$AD$7)*$Q112+$P112)*SIN(RADIANS($O112))</f>
        <v>-2482442.5364801255</v>
      </c>
      <c r="U112" s="5">
        <f t="shared" si="28"/>
        <v>186.64122120644029</v>
      </c>
      <c r="V112" s="5">
        <f t="shared" si="29"/>
        <v>-1550.3613428468384</v>
      </c>
      <c r="W112" s="5">
        <f t="shared" si="30"/>
        <v>-8.7039811574094301</v>
      </c>
      <c r="X112" s="5">
        <f t="shared" si="31"/>
        <v>1560.0000147545563</v>
      </c>
      <c r="Y112" s="5">
        <f t="shared" si="32"/>
        <v>226.13938756950643</v>
      </c>
      <c r="Z112" s="5">
        <f t="shared" si="33"/>
        <v>-829.96365523622671</v>
      </c>
      <c r="AA112" s="5">
        <f t="shared" si="34"/>
        <v>-8.6110864554422051</v>
      </c>
      <c r="AB112" s="5">
        <f t="shared" si="35"/>
        <v>1560.0000147545563</v>
      </c>
      <c r="AJ112" s="26">
        <f>R112-AF112</f>
        <v>2225145.2616157513</v>
      </c>
      <c r="AK112" s="26">
        <f>S112-AG112</f>
        <v>-5439668.4913621666</v>
      </c>
      <c r="AL112" s="26">
        <f>T112-AH112</f>
        <v>-2482442.5364801255</v>
      </c>
    </row>
    <row r="113" spans="1:38">
      <c r="A113" s="10" t="s">
        <v>213</v>
      </c>
      <c r="B113" s="1">
        <v>375.77000000001863</v>
      </c>
      <c r="C113" s="1">
        <v>765.04999999981374</v>
      </c>
      <c r="D113" s="1">
        <v>10.084</v>
      </c>
      <c r="E113" s="2">
        <f t="shared" si="21"/>
        <v>852.35238921453663</v>
      </c>
      <c r="G113" s="2">
        <f t="shared" si="36"/>
        <v>628166</v>
      </c>
      <c r="H113" s="2">
        <f t="shared" si="37"/>
        <v>7453836</v>
      </c>
      <c r="I113" s="19">
        <v>5010.0839999999998</v>
      </c>
      <c r="J113">
        <v>14.794</v>
      </c>
      <c r="K113" s="1">
        <f t="shared" si="22"/>
        <v>5024.8779999999997</v>
      </c>
      <c r="L113" s="2">
        <f t="shared" si="23"/>
        <v>627976.73</v>
      </c>
      <c r="M113" s="2">
        <f t="shared" si="24"/>
        <v>7453468.0800000001</v>
      </c>
      <c r="N113" s="3">
        <f>-1*Sheet2!D113</f>
        <v>-67.751085502600006</v>
      </c>
      <c r="O113" s="3">
        <f>-1*Sheet2!E113</f>
        <v>-23.022281937799999</v>
      </c>
      <c r="P113" s="2">
        <f t="shared" si="25"/>
        <v>5067.1219999999994</v>
      </c>
      <c r="Q113" s="2">
        <f>$AD$4/SQRT(1-$AD$7*SIN(RADIANS($O113))^2)</f>
        <v>6381404.8284272319</v>
      </c>
      <c r="R113" s="20">
        <f t="shared" si="26"/>
        <v>2225520.6311386698</v>
      </c>
      <c r="S113" s="20">
        <f t="shared" si="27"/>
        <v>-5440191.1186326863</v>
      </c>
      <c r="T113" s="20">
        <f>((1-$AD$7)*$Q113+$P113)*SIN(RADIANS($O113))</f>
        <v>-2480972.2714192658</v>
      </c>
      <c r="U113" s="5">
        <f t="shared" si="28"/>
        <v>336.21648086671894</v>
      </c>
      <c r="V113" s="5">
        <f t="shared" si="29"/>
        <v>47.558301195615456</v>
      </c>
      <c r="W113" s="5">
        <f t="shared" si="30"/>
        <v>-7.7320281619732363</v>
      </c>
      <c r="X113" s="5">
        <f t="shared" si="31"/>
        <v>339.2267177478945</v>
      </c>
      <c r="Y113" s="5">
        <f t="shared" si="32"/>
        <v>375.71885276590825</v>
      </c>
      <c r="Z113" s="5">
        <f t="shared" si="33"/>
        <v>767.95569557375143</v>
      </c>
      <c r="AA113" s="5">
        <f t="shared" si="34"/>
        <v>-7.8213330737752358</v>
      </c>
      <c r="AB113" s="5">
        <f t="shared" si="35"/>
        <v>339.2267177478945</v>
      </c>
      <c r="AJ113" s="26">
        <f>R113-AF113</f>
        <v>2225520.6311386698</v>
      </c>
      <c r="AK113" s="26">
        <f>S113-AG113</f>
        <v>-5440191.1186326863</v>
      </c>
      <c r="AL113" s="26">
        <f>T113-AH113</f>
        <v>-2480972.2714192658</v>
      </c>
    </row>
    <row r="114" spans="1:38">
      <c r="A114" s="10" t="s">
        <v>214</v>
      </c>
      <c r="B114" s="1">
        <v>-769.22999999998137</v>
      </c>
      <c r="C114" s="1">
        <v>-278.95000000018626</v>
      </c>
      <c r="D114" s="1">
        <v>9.2309999999999999</v>
      </c>
      <c r="E114" s="2">
        <f t="shared" si="21"/>
        <v>818.24684258484933</v>
      </c>
      <c r="G114" s="2">
        <f t="shared" si="36"/>
        <v>627021</v>
      </c>
      <c r="H114" s="2">
        <f t="shared" si="37"/>
        <v>7452792</v>
      </c>
      <c r="I114" s="19">
        <v>5009.2309999999998</v>
      </c>
      <c r="J114">
        <v>14.794</v>
      </c>
      <c r="K114" s="1">
        <f t="shared" si="22"/>
        <v>5024.0249999999996</v>
      </c>
      <c r="L114" s="2">
        <f t="shared" si="23"/>
        <v>626831.73</v>
      </c>
      <c r="M114" s="2">
        <f t="shared" si="24"/>
        <v>7452424.0800000001</v>
      </c>
      <c r="N114" s="3">
        <f>-1*Sheet2!D114</f>
        <v>-67.762171344999999</v>
      </c>
      <c r="O114" s="3">
        <f>-1*Sheet2!E114</f>
        <v>-23.031798386799998</v>
      </c>
      <c r="P114" s="2">
        <f t="shared" si="25"/>
        <v>5066.2689999999993</v>
      </c>
      <c r="Q114" s="2">
        <f>$AD$4/SQRT(1-$AD$7*SIN(RADIANS($O114))^2)</f>
        <v>6381407.3853858057</v>
      </c>
      <c r="R114" s="20">
        <f t="shared" si="26"/>
        <v>2224311.5598312789</v>
      </c>
      <c r="S114" s="20">
        <f t="shared" si="27"/>
        <v>-5440239.0049127452</v>
      </c>
      <c r="T114" s="20">
        <f>((1-$AD$7)*$Q114+$P114)*SIN(RADIANS($O114))</f>
        <v>-2481942.6317058168</v>
      </c>
      <c r="U114" s="5">
        <f t="shared" si="28"/>
        <v>-800.99154285216787</v>
      </c>
      <c r="V114" s="5">
        <f t="shared" si="29"/>
        <v>-1007.1940725180646</v>
      </c>
      <c r="W114" s="5">
        <f t="shared" si="30"/>
        <v>-8.7061041789760338</v>
      </c>
      <c r="X114" s="5">
        <f t="shared" si="31"/>
        <v>1285.5856844388461</v>
      </c>
      <c r="Y114" s="5">
        <f t="shared" si="32"/>
        <v>-761.49194896989627</v>
      </c>
      <c r="Z114" s="5">
        <f t="shared" si="33"/>
        <v>-286.7937923326898</v>
      </c>
      <c r="AA114" s="5">
        <f t="shared" si="34"/>
        <v>-8.6687207381665417</v>
      </c>
      <c r="AB114" s="5">
        <f t="shared" si="35"/>
        <v>1285.5856844388461</v>
      </c>
      <c r="AG114" s="26"/>
      <c r="AJ114" s="26">
        <f>R114-AF114</f>
        <v>2224311.5598312789</v>
      </c>
      <c r="AK114" s="26">
        <f>S114-AG114</f>
        <v>-5440239.0049127452</v>
      </c>
      <c r="AL114" s="26">
        <f>T114-AH114</f>
        <v>-2481942.6317058168</v>
      </c>
    </row>
    <row r="115" spans="1:38">
      <c r="A115" s="10" t="s">
        <v>215</v>
      </c>
      <c r="B115" s="1">
        <v>802.77000000001863</v>
      </c>
      <c r="C115" s="1">
        <v>-328.95000000018626</v>
      </c>
      <c r="D115" s="1">
        <v>-1.7190000000000001</v>
      </c>
      <c r="E115" s="2">
        <f t="shared" si="21"/>
        <v>867.55275078818829</v>
      </c>
      <c r="G115" s="2">
        <f t="shared" si="36"/>
        <v>628593</v>
      </c>
      <c r="H115" s="2">
        <f t="shared" si="37"/>
        <v>7452742</v>
      </c>
      <c r="I115" s="19">
        <v>4998.2809999999999</v>
      </c>
      <c r="J115">
        <v>14.794</v>
      </c>
      <c r="K115" s="1">
        <f t="shared" si="22"/>
        <v>5013.0749999999998</v>
      </c>
      <c r="L115" s="2">
        <f t="shared" si="23"/>
        <v>628403.73</v>
      </c>
      <c r="M115" s="2">
        <f t="shared" si="24"/>
        <v>7452374.0800000001</v>
      </c>
      <c r="N115" s="3">
        <f>-1*Sheet2!D115</f>
        <v>-67.746827872500006</v>
      </c>
      <c r="O115" s="3">
        <f>-1*Sheet2!E115</f>
        <v>-23.032129185300001</v>
      </c>
      <c r="P115" s="2">
        <f t="shared" si="25"/>
        <v>5055.3189999999995</v>
      </c>
      <c r="Q115" s="2">
        <f>$AD$4/SQRT(1-$AD$7*SIN(RADIANS($O115))^2)</f>
        <v>6381407.4742822731</v>
      </c>
      <c r="R115" s="20">
        <f t="shared" si="26"/>
        <v>2225759.0956350514</v>
      </c>
      <c r="S115" s="20">
        <f t="shared" si="27"/>
        <v>-5439620.5497641684</v>
      </c>
      <c r="T115" s="20">
        <f>((1-$AD$7)*$Q115+$P115)*SIN(RADIANS($O115))</f>
        <v>-2481972.0883431248</v>
      </c>
      <c r="U115" s="5">
        <f t="shared" si="28"/>
        <v>772.93680669565208</v>
      </c>
      <c r="V115" s="5">
        <f t="shared" si="29"/>
        <v>-1043.8541532194422</v>
      </c>
      <c r="W115" s="5">
        <f t="shared" si="30"/>
        <v>-19.658567763217775</v>
      </c>
      <c r="X115" s="5">
        <f t="shared" si="31"/>
        <v>1297.5815396475768</v>
      </c>
      <c r="Y115" s="5">
        <f t="shared" si="32"/>
        <v>812.43623645804325</v>
      </c>
      <c r="Z115" s="5">
        <f t="shared" si="33"/>
        <v>-323.45925287092552</v>
      </c>
      <c r="AA115" s="5">
        <f t="shared" si="34"/>
        <v>-19.626759109708402</v>
      </c>
      <c r="AB115" s="5">
        <f t="shared" si="35"/>
        <v>1297.5815396475768</v>
      </c>
      <c r="AJ115" s="26">
        <f>R115-AF115</f>
        <v>2225759.0956350514</v>
      </c>
      <c r="AK115" s="26">
        <f>S115-AG115</f>
        <v>-5439620.5497641684</v>
      </c>
      <c r="AL115" s="26">
        <f>T115-AH115</f>
        <v>-2481972.0883431248</v>
      </c>
    </row>
    <row r="116" spans="1:38">
      <c r="A116" s="10" t="s">
        <v>216</v>
      </c>
      <c r="B116" s="1">
        <v>-426.22999999998137</v>
      </c>
      <c r="C116" s="1">
        <v>861.04999999981374</v>
      </c>
      <c r="D116" s="1">
        <v>17.428999999999998</v>
      </c>
      <c r="E116" s="2">
        <f t="shared" si="21"/>
        <v>960.77006375077247</v>
      </c>
      <c r="G116" s="2">
        <f t="shared" si="36"/>
        <v>627364</v>
      </c>
      <c r="H116" s="2">
        <f t="shared" si="37"/>
        <v>7453932</v>
      </c>
      <c r="I116" s="19">
        <v>5017.4290000000001</v>
      </c>
      <c r="J116">
        <v>14.794</v>
      </c>
      <c r="K116" s="1">
        <f t="shared" si="22"/>
        <v>5032.223</v>
      </c>
      <c r="L116" s="2">
        <f t="shared" si="23"/>
        <v>627174.73</v>
      </c>
      <c r="M116" s="2">
        <f t="shared" si="24"/>
        <v>7453564.0800000001</v>
      </c>
      <c r="N116" s="3">
        <f>-1*Sheet2!D116</f>
        <v>-67.758918669799996</v>
      </c>
      <c r="O116" s="3">
        <f>-1*Sheet2!E116</f>
        <v>-23.021476496199998</v>
      </c>
      <c r="P116" s="2">
        <f t="shared" si="25"/>
        <v>5074.4669999999996</v>
      </c>
      <c r="Q116" s="2">
        <f>$AD$4/SQRT(1-$AD$7*SIN(RADIANS($O116))^2)</f>
        <v>6381404.6120522143</v>
      </c>
      <c r="R116" s="20">
        <f t="shared" si="26"/>
        <v>2224792.6299457913</v>
      </c>
      <c r="S116" s="20">
        <f t="shared" si="27"/>
        <v>-5440533.9001691602</v>
      </c>
      <c r="T116" s="20">
        <f>((1-$AD$7)*$Q116+$P116)*SIN(RADIANS($O116))</f>
        <v>-2480892.9843660719</v>
      </c>
      <c r="U116" s="5">
        <f t="shared" si="28"/>
        <v>-467.36869480895734</v>
      </c>
      <c r="V116" s="5">
        <f t="shared" si="29"/>
        <v>136.824263069095</v>
      </c>
      <c r="W116" s="5">
        <f t="shared" si="30"/>
        <v>-0.39657526940410293</v>
      </c>
      <c r="X116" s="5">
        <f t="shared" si="31"/>
        <v>486.50081401161032</v>
      </c>
      <c r="Y116" s="5">
        <f t="shared" si="32"/>
        <v>-427.86604292253878</v>
      </c>
      <c r="Z116" s="5">
        <f t="shared" si="33"/>
        <v>857.22460152030635</v>
      </c>
      <c r="AA116" s="5">
        <f t="shared" si="34"/>
        <v>-0.49103727232204619</v>
      </c>
      <c r="AB116" s="5">
        <f t="shared" si="35"/>
        <v>486.50081401161032</v>
      </c>
      <c r="AJ116" s="26">
        <f>R116-AF116</f>
        <v>2224792.6299457913</v>
      </c>
      <c r="AK116" s="26">
        <f>S116-AG116</f>
        <v>-5440533.9001691602</v>
      </c>
      <c r="AL116" s="26">
        <f>T116-AH116</f>
        <v>-2480892.9843660719</v>
      </c>
    </row>
    <row r="117" spans="1:38">
      <c r="A117" s="10" t="s">
        <v>217</v>
      </c>
      <c r="B117" s="1">
        <v>-150.22999999998137</v>
      </c>
      <c r="C117" s="1">
        <v>-923.95000000018626</v>
      </c>
      <c r="D117" s="1">
        <v>20.352</v>
      </c>
      <c r="E117" s="2">
        <f t="shared" si="21"/>
        <v>936.08367969981111</v>
      </c>
      <c r="G117" s="2">
        <f t="shared" si="36"/>
        <v>627640</v>
      </c>
      <c r="H117" s="2">
        <f t="shared" si="37"/>
        <v>7452147</v>
      </c>
      <c r="I117" s="19">
        <v>5020.3519999999999</v>
      </c>
      <c r="J117">
        <v>14.794</v>
      </c>
      <c r="K117" s="1">
        <f t="shared" si="22"/>
        <v>5035.1459999999997</v>
      </c>
      <c r="L117" s="2">
        <f t="shared" si="23"/>
        <v>627450.73</v>
      </c>
      <c r="M117" s="2">
        <f t="shared" si="24"/>
        <v>7451779.0800000001</v>
      </c>
      <c r="N117" s="3">
        <f>-1*Sheet2!D117</f>
        <v>-67.756077765800001</v>
      </c>
      <c r="O117" s="3">
        <f>-1*Sheet2!E117</f>
        <v>-23.0375761799</v>
      </c>
      <c r="P117" s="2">
        <f t="shared" si="25"/>
        <v>5077.3899999999994</v>
      </c>
      <c r="Q117" s="2">
        <f>$AD$4/SQRT(1-$AD$7*SIN(RADIANS($O117))^2)</f>
        <v>6381408.9382121265</v>
      </c>
      <c r="R117" s="20">
        <f t="shared" si="26"/>
        <v>2224799.1541433134</v>
      </c>
      <c r="S117" s="20">
        <f t="shared" si="27"/>
        <v>-5439779.962373348</v>
      </c>
      <c r="T117" s="20">
        <f>((1-$AD$7)*$Q117+$P117)*SIN(RADIANS($O117))</f>
        <v>-2482536.2955347151</v>
      </c>
      <c r="U117" s="5">
        <f t="shared" si="28"/>
        <v>-175.90572961871476</v>
      </c>
      <c r="V117" s="5">
        <f t="shared" si="29"/>
        <v>-1647.5462909516123</v>
      </c>
      <c r="W117" s="5">
        <f t="shared" si="30"/>
        <v>2.3288533799214974</v>
      </c>
      <c r="X117" s="5">
        <f t="shared" si="31"/>
        <v>1655.2560623765171</v>
      </c>
      <c r="Y117" s="5">
        <f t="shared" si="32"/>
        <v>-136.40775042716319</v>
      </c>
      <c r="Z117" s="5">
        <f t="shared" si="33"/>
        <v>-927.14639803321916</v>
      </c>
      <c r="AA117" s="5">
        <f t="shared" si="34"/>
        <v>2.4350151895049521</v>
      </c>
      <c r="AB117" s="5">
        <f t="shared" si="35"/>
        <v>1655.2560623765171</v>
      </c>
      <c r="AJ117" s="26">
        <f>R117-AF117</f>
        <v>2224799.1541433134</v>
      </c>
      <c r="AK117" s="26">
        <f>S117-AG117</f>
        <v>-5439779.962373348</v>
      </c>
      <c r="AL117" s="26">
        <f>T117-AH117</f>
        <v>-2482536.2955347151</v>
      </c>
    </row>
    <row r="118" spans="1:38">
      <c r="A118" s="10" t="s">
        <v>218</v>
      </c>
      <c r="B118" s="1">
        <v>776.77000000001863</v>
      </c>
      <c r="C118" s="1">
        <v>632.04999999981374</v>
      </c>
      <c r="D118" s="1">
        <v>-4.8559999999999999</v>
      </c>
      <c r="E118" s="2">
        <f t="shared" si="21"/>
        <v>1001.4283975401304</v>
      </c>
      <c r="G118" s="2">
        <f t="shared" si="36"/>
        <v>628567</v>
      </c>
      <c r="H118" s="2">
        <f t="shared" si="37"/>
        <v>7453703</v>
      </c>
      <c r="I118" s="19">
        <v>4995.1440000000002</v>
      </c>
      <c r="J118">
        <v>14.794</v>
      </c>
      <c r="K118" s="1">
        <f t="shared" si="22"/>
        <v>5009.9380000000001</v>
      </c>
      <c r="L118" s="2">
        <f t="shared" si="23"/>
        <v>628377.73</v>
      </c>
      <c r="M118" s="2">
        <f t="shared" si="24"/>
        <v>7453335.0800000001</v>
      </c>
      <c r="N118" s="3">
        <f>-1*Sheet2!D118</f>
        <v>-67.747161797800004</v>
      </c>
      <c r="O118" s="3">
        <f>-1*Sheet2!E118</f>
        <v>-23.0234521679</v>
      </c>
      <c r="P118" s="2">
        <f t="shared" si="25"/>
        <v>5052.1819999999998</v>
      </c>
      <c r="Q118" s="2">
        <f>$AD$4/SQRT(1-$AD$7*SIN(RADIANS($O118))^2)</f>
        <v>6381405.1428100616</v>
      </c>
      <c r="R118" s="20">
        <f t="shared" si="26"/>
        <v>2225868.7622733638</v>
      </c>
      <c r="S118" s="20">
        <f t="shared" si="27"/>
        <v>-5439979.0253854543</v>
      </c>
      <c r="T118" s="20">
        <f>((1-$AD$7)*$Q118+$P118)*SIN(RADIANS($O118))</f>
        <v>-2481085.7973642698</v>
      </c>
      <c r="U118" s="5">
        <f t="shared" si="28"/>
        <v>738.72985033468831</v>
      </c>
      <c r="V118" s="5">
        <f t="shared" si="29"/>
        <v>-82.155740230495638</v>
      </c>
      <c r="W118" s="5">
        <f t="shared" si="30"/>
        <v>-22.706256364353415</v>
      </c>
      <c r="X118" s="5">
        <f t="shared" si="31"/>
        <v>742.54940443989733</v>
      </c>
      <c r="Y118" s="5">
        <f t="shared" si="32"/>
        <v>778.23178871004234</v>
      </c>
      <c r="Z118" s="5">
        <f t="shared" si="33"/>
        <v>638.2388981081549</v>
      </c>
      <c r="AA118" s="5">
        <f t="shared" si="34"/>
        <v>-22.783335169507325</v>
      </c>
      <c r="AB118" s="5">
        <f t="shared" si="35"/>
        <v>742.54940443989733</v>
      </c>
      <c r="AJ118" s="26">
        <f>R118-AF118</f>
        <v>2225868.7622733638</v>
      </c>
      <c r="AK118" s="26">
        <f>S118-AG118</f>
        <v>-5439979.0253854543</v>
      </c>
      <c r="AL118" s="26">
        <f>T118-AH118</f>
        <v>-2481085.7973642698</v>
      </c>
    </row>
    <row r="119" spans="1:38">
      <c r="A119" s="10" t="s">
        <v>219</v>
      </c>
      <c r="B119" s="1">
        <v>-1011.2299999999814</v>
      </c>
      <c r="C119" s="1">
        <v>125.04999999981374</v>
      </c>
      <c r="D119" s="1">
        <v>2.93</v>
      </c>
      <c r="E119" s="2">
        <f t="shared" si="21"/>
        <v>1018.9325862881782</v>
      </c>
      <c r="G119" s="2">
        <f t="shared" si="36"/>
        <v>626779</v>
      </c>
      <c r="H119" s="2">
        <f t="shared" si="37"/>
        <v>7453196</v>
      </c>
      <c r="I119" s="19">
        <v>5002.93</v>
      </c>
      <c r="J119">
        <v>14.794</v>
      </c>
      <c r="K119" s="1">
        <f t="shared" si="22"/>
        <v>5017.7240000000002</v>
      </c>
      <c r="L119" s="2">
        <f t="shared" si="23"/>
        <v>626589.73</v>
      </c>
      <c r="M119" s="2">
        <f t="shared" si="24"/>
        <v>7452828.0800000001</v>
      </c>
      <c r="N119" s="3">
        <f>-1*Sheet2!D119</f>
        <v>-67.764566006600006</v>
      </c>
      <c r="O119" s="3">
        <f>-1*Sheet2!E119</f>
        <v>-23.0281681992</v>
      </c>
      <c r="P119" s="2">
        <f t="shared" si="25"/>
        <v>5059.9679999999998</v>
      </c>
      <c r="Q119" s="2">
        <f>$AD$4/SQRT(1-$AD$7*SIN(RADIANS($O119))^2)</f>
        <v>6381406.4098998969</v>
      </c>
      <c r="R119" s="20">
        <f t="shared" si="26"/>
        <v>2224141.5532562467</v>
      </c>
      <c r="S119" s="20">
        <f t="shared" si="27"/>
        <v>-5440472.2941911928</v>
      </c>
      <c r="T119" s="20">
        <f>((1-$AD$7)*$Q119+$P119)*SIN(RADIANS($O119))</f>
        <v>-2481569.8895326816</v>
      </c>
      <c r="U119" s="5">
        <f t="shared" si="28"/>
        <v>-1046.6626363026462</v>
      </c>
      <c r="V119" s="5">
        <f t="shared" si="29"/>
        <v>-604.86453428635821</v>
      </c>
      <c r="W119" s="5">
        <f t="shared" si="30"/>
        <v>-14.991574367618085</v>
      </c>
      <c r="X119" s="5">
        <f t="shared" si="31"/>
        <v>1207.6676181938601</v>
      </c>
      <c r="Y119" s="5">
        <f t="shared" si="32"/>
        <v>-1007.1620239170217</v>
      </c>
      <c r="Z119" s="5">
        <f t="shared" si="33"/>
        <v>115.53567608526727</v>
      </c>
      <c r="AA119" s="5">
        <f t="shared" si="34"/>
        <v>-14.998313488256628</v>
      </c>
      <c r="AB119" s="5">
        <f t="shared" si="35"/>
        <v>1207.6676181938601</v>
      </c>
      <c r="AJ119" s="26">
        <f>R119-AF119</f>
        <v>2224141.5532562467</v>
      </c>
      <c r="AK119" s="26">
        <f>S119-AG119</f>
        <v>-5440472.2941911928</v>
      </c>
      <c r="AL119" s="26">
        <f>T119-AH119</f>
        <v>-2481569.8895326816</v>
      </c>
    </row>
    <row r="120" spans="1:38">
      <c r="A120" s="10" t="s">
        <v>220</v>
      </c>
      <c r="B120" s="1">
        <v>780.77000000001863</v>
      </c>
      <c r="C120" s="1">
        <v>-906.95000000018626</v>
      </c>
      <c r="D120" s="1">
        <v>24.08</v>
      </c>
      <c r="E120" s="2">
        <f t="shared" si="21"/>
        <v>1196.728914750691</v>
      </c>
      <c r="G120" s="2">
        <f t="shared" si="36"/>
        <v>628571</v>
      </c>
      <c r="H120" s="2">
        <f t="shared" si="37"/>
        <v>7452164</v>
      </c>
      <c r="I120" s="19">
        <v>5024.08</v>
      </c>
      <c r="J120">
        <v>14.794</v>
      </c>
      <c r="K120" s="1">
        <f t="shared" si="22"/>
        <v>5038.8739999999998</v>
      </c>
      <c r="L120" s="2">
        <f t="shared" si="23"/>
        <v>628381.73</v>
      </c>
      <c r="M120" s="2">
        <f t="shared" si="24"/>
        <v>7451796.0800000001</v>
      </c>
      <c r="N120" s="3">
        <f>-1*Sheet2!D120</f>
        <v>-67.746994274399995</v>
      </c>
      <c r="O120" s="3">
        <f>-1*Sheet2!E120</f>
        <v>-23.0373509408</v>
      </c>
      <c r="P120" s="2">
        <f t="shared" si="25"/>
        <v>5081.1179999999995</v>
      </c>
      <c r="Q120" s="2">
        <f>$AD$4/SQRT(1-$AD$7*SIN(RADIANS($O120))^2)</f>
        <v>6381408.8776717139</v>
      </c>
      <c r="R120" s="20">
        <f t="shared" si="26"/>
        <v>2225666.5304344306</v>
      </c>
      <c r="S120" s="20">
        <f t="shared" si="27"/>
        <v>-5439439.3981924728</v>
      </c>
      <c r="T120" s="20">
        <f>((1-$AD$7)*$Q120+$P120)*SIN(RADIANS($O120))</f>
        <v>-2482514.781354533</v>
      </c>
      <c r="U120" s="5">
        <f t="shared" si="28"/>
        <v>755.84132057197837</v>
      </c>
      <c r="V120" s="5">
        <f t="shared" si="29"/>
        <v>-1622.6012642430251</v>
      </c>
      <c r="W120" s="5">
        <f t="shared" si="30"/>
        <v>6.0209719746275141</v>
      </c>
      <c r="X120" s="5">
        <f t="shared" si="31"/>
        <v>1788.2245060490175</v>
      </c>
      <c r="Y120" s="5">
        <f t="shared" si="32"/>
        <v>795.33938813553971</v>
      </c>
      <c r="Z120" s="5">
        <f t="shared" si="33"/>
        <v>-902.20340203510898</v>
      </c>
      <c r="AA120" s="5">
        <f t="shared" si="34"/>
        <v>6.1185416412633344</v>
      </c>
      <c r="AB120" s="5">
        <f t="shared" si="35"/>
        <v>1788.2245060490175</v>
      </c>
      <c r="AJ120" s="26">
        <f>R120-AF120</f>
        <v>2225666.5304344306</v>
      </c>
      <c r="AK120" s="26">
        <f>S120-AG120</f>
        <v>-5439439.3981924728</v>
      </c>
      <c r="AL120" s="26">
        <f>T120-AH120</f>
        <v>-2482514.781354533</v>
      </c>
    </row>
    <row r="121" spans="1:38">
      <c r="A121" s="10" t="s">
        <v>221</v>
      </c>
      <c r="B121" s="1">
        <v>-65.229999999981374</v>
      </c>
      <c r="C121" s="1">
        <v>1197.0499999998137</v>
      </c>
      <c r="D121" s="1">
        <v>16.986999999999998</v>
      </c>
      <c r="E121" s="2">
        <f t="shared" si="21"/>
        <v>1198.8259487513405</v>
      </c>
      <c r="G121" s="2">
        <f t="shared" si="36"/>
        <v>627725</v>
      </c>
      <c r="H121" s="2">
        <f t="shared" si="37"/>
        <v>7454268</v>
      </c>
      <c r="I121" s="19">
        <v>5016.9870000000001</v>
      </c>
      <c r="J121">
        <v>14.794</v>
      </c>
      <c r="K121" s="1">
        <f t="shared" si="22"/>
        <v>5031.7809999999999</v>
      </c>
      <c r="L121" s="2">
        <f t="shared" si="23"/>
        <v>627535.73</v>
      </c>
      <c r="M121" s="2">
        <f t="shared" si="24"/>
        <v>7453900.0800000001</v>
      </c>
      <c r="N121" s="3">
        <f>-1*Sheet2!D121</f>
        <v>-67.755424211600001</v>
      </c>
      <c r="O121" s="3">
        <f>-1*Sheet2!E121</f>
        <v>-23.0184143233</v>
      </c>
      <c r="P121" s="2">
        <f t="shared" si="25"/>
        <v>5074.0249999999996</v>
      </c>
      <c r="Q121" s="2">
        <f>$AD$4/SQRT(1-$AD$7*SIN(RADIANS($O121))^2)</f>
        <v>6381403.789479319</v>
      </c>
      <c r="R121" s="20">
        <f t="shared" si="26"/>
        <v>2225174.5310230576</v>
      </c>
      <c r="S121" s="20">
        <f t="shared" si="27"/>
        <v>-5440520.6651800666</v>
      </c>
      <c r="T121" s="20">
        <f>((1-$AD$7)*$Q121+$P121)*SIN(RADIANS($O121))</f>
        <v>-2480580.4481593436</v>
      </c>
      <c r="U121" s="5">
        <f t="shared" si="28"/>
        <v>-108.88229146979296</v>
      </c>
      <c r="V121" s="5">
        <f t="shared" si="29"/>
        <v>476.22046419907485</v>
      </c>
      <c r="W121" s="5">
        <f t="shared" si="30"/>
        <v>-0.83878460055763071</v>
      </c>
      <c r="X121" s="5">
        <f t="shared" si="31"/>
        <v>488.02193396806587</v>
      </c>
      <c r="Y121" s="5">
        <f t="shared" si="32"/>
        <v>-69.378750351641457</v>
      </c>
      <c r="Z121" s="5">
        <f t="shared" si="33"/>
        <v>1196.6198079014969</v>
      </c>
      <c r="AA121" s="5">
        <f t="shared" si="34"/>
        <v>-0.9739661090443974</v>
      </c>
      <c r="AB121" s="5">
        <f t="shared" si="35"/>
        <v>488.02193396806587</v>
      </c>
      <c r="AJ121" s="26">
        <f>R121-AF121</f>
        <v>2225174.5310230576</v>
      </c>
      <c r="AK121" s="26">
        <f>S121-AG121</f>
        <v>-5440520.6651800666</v>
      </c>
      <c r="AL121" s="26">
        <f>T121-AH121</f>
        <v>-2480580.4481593436</v>
      </c>
    </row>
    <row r="122" spans="1:38">
      <c r="A122" s="10" t="s">
        <v>222</v>
      </c>
      <c r="B122" s="1">
        <v>-743.22999999998137</v>
      </c>
      <c r="C122" s="1">
        <v>-997.95000000018626</v>
      </c>
      <c r="D122" s="1" t="s">
        <v>138</v>
      </c>
      <c r="E122" s="2">
        <f t="shared" si="21"/>
        <v>1244.3050411375596</v>
      </c>
      <c r="G122" s="2">
        <f t="shared" si="36"/>
        <v>627047</v>
      </c>
      <c r="H122" s="2">
        <f t="shared" si="37"/>
        <v>7452073</v>
      </c>
      <c r="I122" s="19">
        <v>5005.683</v>
      </c>
      <c r="J122">
        <v>14.794</v>
      </c>
      <c r="K122" s="1">
        <f t="shared" si="22"/>
        <v>5020.4769999999999</v>
      </c>
      <c r="L122" s="2">
        <f t="shared" si="23"/>
        <v>626857.73</v>
      </c>
      <c r="M122" s="2">
        <f t="shared" si="24"/>
        <v>7451705.0800000001</v>
      </c>
      <c r="N122" s="3">
        <f>-1*Sheet2!D122</f>
        <v>-67.761858306899995</v>
      </c>
      <c r="O122" s="3">
        <f>-1*Sheet2!E122</f>
        <v>-23.038289897599999</v>
      </c>
      <c r="P122" s="2">
        <f t="shared" si="25"/>
        <v>5062.7209999999995</v>
      </c>
      <c r="Q122" s="2">
        <f>$AD$4/SQRT(1-$AD$7*SIN(RADIANS($O122))^2)</f>
        <v>6381409.1300502596</v>
      </c>
      <c r="R122" s="20">
        <f t="shared" si="26"/>
        <v>2224233.5017858851</v>
      </c>
      <c r="S122" s="20">
        <f t="shared" si="27"/>
        <v>-5439963.2446696321</v>
      </c>
      <c r="T122" s="20">
        <f>((1-$AD$7)*$Q122+$P122)*SIN(RADIANS($O122))</f>
        <v>-2482603.3496329039</v>
      </c>
      <c r="U122" s="5">
        <f t="shared" si="28"/>
        <v>-768.84287616678341</v>
      </c>
      <c r="V122" s="5">
        <f t="shared" si="29"/>
        <v>-1726.6645239848863</v>
      </c>
      <c r="W122" s="5">
        <f t="shared" si="30"/>
        <v>-12.405023382699142</v>
      </c>
      <c r="X122" s="5">
        <f t="shared" si="31"/>
        <v>1888.2200184391104</v>
      </c>
      <c r="Y122" s="5">
        <f t="shared" si="32"/>
        <v>-729.34519601812735</v>
      </c>
      <c r="Z122" s="5">
        <f t="shared" si="33"/>
        <v>-1006.2647433011332</v>
      </c>
      <c r="AA122" s="5">
        <f t="shared" si="34"/>
        <v>-12.286219047435736</v>
      </c>
      <c r="AB122" s="5">
        <f t="shared" si="35"/>
        <v>1888.2200184391104</v>
      </c>
      <c r="AJ122" s="26">
        <f>R122-AF122</f>
        <v>2224233.5017858851</v>
      </c>
      <c r="AK122" s="26">
        <f>S122-AG122</f>
        <v>-5439963.2446696321</v>
      </c>
      <c r="AL122" s="26">
        <f>T122-AH122</f>
        <v>-2482603.3496329039</v>
      </c>
    </row>
    <row r="123" spans="1:38">
      <c r="A123" s="10" t="s">
        <v>223</v>
      </c>
      <c r="B123" s="1">
        <v>1157.7700000000186</v>
      </c>
      <c r="C123" s="1">
        <v>256.04999999981374</v>
      </c>
      <c r="D123" s="1">
        <v>-30.922000000000001</v>
      </c>
      <c r="E123" s="2">
        <f t="shared" si="21"/>
        <v>1185.74574652408</v>
      </c>
      <c r="G123" s="2">
        <f t="shared" si="36"/>
        <v>628948</v>
      </c>
      <c r="H123" s="2">
        <f t="shared" si="37"/>
        <v>7453327</v>
      </c>
      <c r="I123" s="19">
        <v>4969.0780000000004</v>
      </c>
      <c r="J123">
        <v>14.794</v>
      </c>
      <c r="K123" s="1">
        <f t="shared" si="22"/>
        <v>4983.8720000000003</v>
      </c>
      <c r="L123" s="2">
        <f t="shared" si="23"/>
        <v>628758.73</v>
      </c>
      <c r="M123" s="2">
        <f t="shared" si="24"/>
        <v>7452959.0800000001</v>
      </c>
      <c r="N123" s="3">
        <f>-1*Sheet2!D123</f>
        <v>-67.743412832100006</v>
      </c>
      <c r="O123" s="3">
        <f>-1*Sheet2!E123</f>
        <v>-23.026818437399999</v>
      </c>
      <c r="P123" s="2">
        <f t="shared" si="25"/>
        <v>5026.116</v>
      </c>
      <c r="Q123" s="2">
        <f>$AD$4/SQRT(1-$AD$7*SIN(RADIANS($O123))^2)</f>
        <v>6381406.0472291326</v>
      </c>
      <c r="R123" s="20">
        <f t="shared" si="26"/>
        <v>2226160.3476190679</v>
      </c>
      <c r="S123" s="20">
        <f t="shared" si="27"/>
        <v>-5439676.1121044466</v>
      </c>
      <c r="T123" s="20">
        <f>((1-$AD$7)*$Q123+$P123)*SIN(RADIANS($O123))</f>
        <v>-2481418.9705245071</v>
      </c>
      <c r="U123" s="5">
        <f t="shared" si="28"/>
        <v>1123.2886509547152</v>
      </c>
      <c r="V123" s="5">
        <f t="shared" si="29"/>
        <v>-455.26988635324744</v>
      </c>
      <c r="W123" s="5">
        <f t="shared" si="30"/>
        <v>-48.844105768529175</v>
      </c>
      <c r="X123" s="5">
        <f t="shared" si="31"/>
        <v>1210.8497479184255</v>
      </c>
      <c r="Y123" s="5">
        <f t="shared" si="32"/>
        <v>1162.7894470782844</v>
      </c>
      <c r="Z123" s="5">
        <f t="shared" si="33"/>
        <v>265.12077826542941</v>
      </c>
      <c r="AA123" s="5">
        <f t="shared" si="34"/>
        <v>-48.881235047907822</v>
      </c>
      <c r="AB123" s="5">
        <f t="shared" si="35"/>
        <v>1210.8497479184255</v>
      </c>
      <c r="AJ123" s="26">
        <f>R123-AF123</f>
        <v>2226160.3476190679</v>
      </c>
      <c r="AK123" s="26">
        <f>S123-AG123</f>
        <v>-5439676.1121044466</v>
      </c>
      <c r="AL123" s="26">
        <f>T123-AH123</f>
        <v>-2481418.9705245071</v>
      </c>
    </row>
    <row r="124" spans="1:38">
      <c r="A124" s="10" t="s">
        <v>224</v>
      </c>
      <c r="B124" s="1">
        <v>-1097.2299999999814</v>
      </c>
      <c r="C124" s="1">
        <v>740.04999999981374</v>
      </c>
      <c r="D124" s="1">
        <v>-1.7170000000000001</v>
      </c>
      <c r="E124" s="2">
        <f t="shared" si="21"/>
        <v>1323.4756043840337</v>
      </c>
      <c r="G124" s="2">
        <f t="shared" si="36"/>
        <v>626693</v>
      </c>
      <c r="H124" s="2">
        <f t="shared" si="37"/>
        <v>7453811</v>
      </c>
      <c r="I124" s="19">
        <v>4998.2830000000004</v>
      </c>
      <c r="J124">
        <v>14.794</v>
      </c>
      <c r="K124" s="1">
        <f t="shared" si="22"/>
        <v>5013.0770000000002</v>
      </c>
      <c r="L124" s="2">
        <f t="shared" si="23"/>
        <v>626503.73</v>
      </c>
      <c r="M124" s="2">
        <f t="shared" si="24"/>
        <v>7453443.0800000001</v>
      </c>
      <c r="N124" s="3">
        <f>-1*Sheet2!D124</f>
        <v>-67.765455743299995</v>
      </c>
      <c r="O124" s="3">
        <f>-1*Sheet2!E124</f>
        <v>-23.0226204929</v>
      </c>
      <c r="P124" s="2">
        <f t="shared" si="25"/>
        <v>5055.3209999999999</v>
      </c>
      <c r="Q124" s="2">
        <f>$AD$4/SQRT(1-$AD$7*SIN(RADIANS($O124))^2)</f>
        <v>6381404.9193789307</v>
      </c>
      <c r="R124" s="20">
        <f t="shared" si="26"/>
        <v>2224146.4548296886</v>
      </c>
      <c r="S124" s="20">
        <f t="shared" si="27"/>
        <v>-5440725.4887280511</v>
      </c>
      <c r="T124" s="20">
        <f>((1-$AD$7)*$Q124+$P124)*SIN(RADIANS($O124))</f>
        <v>-2481002.1904655551</v>
      </c>
      <c r="U124" s="5">
        <f t="shared" si="28"/>
        <v>-1137.9798069299948</v>
      </c>
      <c r="V124" s="5">
        <f t="shared" si="29"/>
        <v>9.9959635477839335</v>
      </c>
      <c r="W124" s="5">
        <f t="shared" si="30"/>
        <v>-19.625394079520508</v>
      </c>
      <c r="X124" s="5">
        <f t="shared" si="31"/>
        <v>1136.8948790604804</v>
      </c>
      <c r="Y124" s="5">
        <f t="shared" si="32"/>
        <v>-1098.477607272258</v>
      </c>
      <c r="Z124" s="5">
        <f t="shared" si="33"/>
        <v>730.39588433805011</v>
      </c>
      <c r="AA124" s="5">
        <f t="shared" si="34"/>
        <v>-19.701320738218101</v>
      </c>
      <c r="AB124" s="5">
        <f t="shared" si="35"/>
        <v>1136.8948790604804</v>
      </c>
      <c r="AJ124" s="26">
        <f>R124-AF124</f>
        <v>2224146.4548296886</v>
      </c>
      <c r="AK124" s="26">
        <f>S124-AG124</f>
        <v>-5440725.4887280511</v>
      </c>
      <c r="AL124" s="26">
        <f>T124-AH124</f>
        <v>-2481002.1904655551</v>
      </c>
    </row>
    <row r="125" spans="1:38">
      <c r="A125" s="10" t="s">
        <v>225</v>
      </c>
      <c r="B125" s="1">
        <v>408.77000000001863</v>
      </c>
      <c r="C125" s="1">
        <v>-1242.9500000001863</v>
      </c>
      <c r="D125" s="1">
        <v>31.684999999999999</v>
      </c>
      <c r="E125" s="2">
        <f t="shared" si="21"/>
        <v>1308.4409101676997</v>
      </c>
      <c r="G125" s="2">
        <f t="shared" si="36"/>
        <v>628199</v>
      </c>
      <c r="H125" s="2">
        <f t="shared" si="37"/>
        <v>7451828</v>
      </c>
      <c r="I125" s="19">
        <v>5031.6850000000004</v>
      </c>
      <c r="J125">
        <v>14.794</v>
      </c>
      <c r="K125" s="1">
        <f t="shared" si="22"/>
        <v>5046.4790000000003</v>
      </c>
      <c r="L125" s="2">
        <f t="shared" si="23"/>
        <v>628009.73</v>
      </c>
      <c r="M125" s="2">
        <f t="shared" si="24"/>
        <v>7451460.0800000001</v>
      </c>
      <c r="N125" s="3">
        <f>-1*Sheet2!D125</f>
        <v>-67.750596341700003</v>
      </c>
      <c r="O125" s="3">
        <f>-1*Sheet2!E125</f>
        <v>-23.0404141538</v>
      </c>
      <c r="P125" s="2">
        <f t="shared" si="25"/>
        <v>5088.723</v>
      </c>
      <c r="Q125" s="2">
        <f>$AD$4/SQRT(1-$AD$7*SIN(RADIANS($O125))^2)</f>
        <v>6381409.70105033</v>
      </c>
      <c r="R125" s="20">
        <f t="shared" si="26"/>
        <v>2225276.9007327599</v>
      </c>
      <c r="S125" s="20">
        <f t="shared" si="27"/>
        <v>-5439462.8129637046</v>
      </c>
      <c r="T125" s="20">
        <f>((1-$AD$7)*$Q125+$P125)*SIN(RADIANS($O125))</f>
        <v>-2482830.1844487232</v>
      </c>
      <c r="U125" s="5">
        <f t="shared" si="28"/>
        <v>386.34769650667403</v>
      </c>
      <c r="V125" s="5">
        <f t="shared" si="29"/>
        <v>-1962.095365007468</v>
      </c>
      <c r="W125" s="5">
        <f t="shared" si="30"/>
        <v>13.563191927767775</v>
      </c>
      <c r="X125" s="5">
        <f t="shared" si="31"/>
        <v>1997.7726267106275</v>
      </c>
      <c r="Y125" s="5">
        <f t="shared" si="32"/>
        <v>425.84491849254755</v>
      </c>
      <c r="Z125" s="5">
        <f t="shared" si="33"/>
        <v>-1241.6956736597745</v>
      </c>
      <c r="AA125" s="5">
        <f t="shared" si="34"/>
        <v>13.701560232825216</v>
      </c>
      <c r="AB125" s="5">
        <f t="shared" si="35"/>
        <v>1997.7726267106275</v>
      </c>
      <c r="AJ125" s="26">
        <f>R125-AF125</f>
        <v>2225276.9007327599</v>
      </c>
      <c r="AK125" s="26">
        <f>S125-AG125</f>
        <v>-5439462.8129637046</v>
      </c>
      <c r="AL125" s="26">
        <f>T125-AH125</f>
        <v>-2482830.1844487232</v>
      </c>
    </row>
    <row r="126" spans="1:38">
      <c r="A126" s="10" t="s">
        <v>226</v>
      </c>
      <c r="B126" s="1">
        <v>492.77000000001863</v>
      </c>
      <c r="C126" s="1">
        <v>1362.0499999998137</v>
      </c>
      <c r="D126" s="1">
        <v>7.1859999999999999</v>
      </c>
      <c r="E126" s="2">
        <f t="shared" si="21"/>
        <v>1448.4482991807167</v>
      </c>
      <c r="G126" s="2">
        <f t="shared" si="36"/>
        <v>628283</v>
      </c>
      <c r="H126" s="2">
        <f t="shared" si="37"/>
        <v>7454433</v>
      </c>
      <c r="I126" s="19">
        <v>5007.1859999999997</v>
      </c>
      <c r="J126">
        <v>14.794</v>
      </c>
      <c r="K126" s="1">
        <f t="shared" si="22"/>
        <v>5021.9799999999996</v>
      </c>
      <c r="L126" s="2">
        <f t="shared" si="23"/>
        <v>628093.73</v>
      </c>
      <c r="M126" s="2">
        <f t="shared" si="24"/>
        <v>7454065.0800000001</v>
      </c>
      <c r="N126" s="3">
        <f>-1*Sheet2!D126</f>
        <v>-67.749993621900003</v>
      </c>
      <c r="O126" s="3">
        <f>-1*Sheet2!E126</f>
        <v>-23.016881259400002</v>
      </c>
      <c r="P126" s="2">
        <f t="shared" si="25"/>
        <v>5064.2239999999993</v>
      </c>
      <c r="Q126" s="2">
        <f>$AD$4/SQRT(1-$AD$7*SIN(RADIANS($O126))^2)</f>
        <v>6381403.3776936531</v>
      </c>
      <c r="R126" s="20">
        <f t="shared" si="26"/>
        <v>2225711.9239314534</v>
      </c>
      <c r="S126" s="20">
        <f t="shared" si="27"/>
        <v>-5440362.8777008206</v>
      </c>
      <c r="T126" s="20">
        <f>((1-$AD$7)*$Q126+$P126)*SIN(RADIANS($O126))</f>
        <v>-2480420.2299370496</v>
      </c>
      <c r="U126" s="5">
        <f t="shared" si="28"/>
        <v>448.24699525302321</v>
      </c>
      <c r="V126" s="5">
        <f t="shared" si="29"/>
        <v>646.12696279813679</v>
      </c>
      <c r="W126" s="5">
        <f t="shared" si="30"/>
        <v>-10.669601729719119</v>
      </c>
      <c r="X126" s="5">
        <f t="shared" si="31"/>
        <v>785.60600687236035</v>
      </c>
      <c r="Y126" s="5">
        <f t="shared" si="32"/>
        <v>487.75092209348549</v>
      </c>
      <c r="Z126" s="5">
        <f t="shared" si="33"/>
        <v>1366.5237255636598</v>
      </c>
      <c r="AA126" s="5">
        <f t="shared" si="34"/>
        <v>-10.827503551425423</v>
      </c>
      <c r="AB126" s="5">
        <f t="shared" si="35"/>
        <v>785.60600687236035</v>
      </c>
      <c r="AJ126" s="26">
        <f>R126-AF126</f>
        <v>2225711.9239314534</v>
      </c>
      <c r="AK126" s="26">
        <f>S126-AG126</f>
        <v>-5440362.8777008206</v>
      </c>
      <c r="AL126" s="26">
        <f>T126-AH126</f>
        <v>-2480420.2299370496</v>
      </c>
    </row>
    <row r="127" spans="1:38">
      <c r="A127" s="10" t="s">
        <v>227</v>
      </c>
      <c r="B127" s="1">
        <v>-1247.2299999999814</v>
      </c>
      <c r="C127" s="1">
        <v>-700.95000000018626</v>
      </c>
      <c r="D127" s="1">
        <v>-16.536999999999999</v>
      </c>
      <c r="E127" s="2">
        <f t="shared" si="21"/>
        <v>1430.7038741123945</v>
      </c>
      <c r="G127" s="2">
        <f t="shared" si="36"/>
        <v>626543</v>
      </c>
      <c r="H127" s="2">
        <f t="shared" si="37"/>
        <v>7452370</v>
      </c>
      <c r="I127" s="19">
        <v>4983.4629999999997</v>
      </c>
      <c r="J127">
        <v>14.794</v>
      </c>
      <c r="K127" s="1">
        <f t="shared" si="22"/>
        <v>4998.2569999999996</v>
      </c>
      <c r="L127" s="2">
        <f t="shared" si="23"/>
        <v>626353.73</v>
      </c>
      <c r="M127" s="2">
        <f t="shared" si="24"/>
        <v>7452002.0800000001</v>
      </c>
      <c r="N127" s="3">
        <f>-1*Sheet2!D127</f>
        <v>-67.766800920799994</v>
      </c>
      <c r="O127" s="3">
        <f>-1*Sheet2!E127</f>
        <v>-23.035646023999998</v>
      </c>
      <c r="P127" s="2">
        <f t="shared" si="25"/>
        <v>5040.5009999999993</v>
      </c>
      <c r="Q127" s="2">
        <f>$AD$4/SQRT(1-$AD$7*SIN(RADIANS($O127))^2)</f>
        <v>6381408.4194342028</v>
      </c>
      <c r="R127" s="20">
        <f t="shared" si="26"/>
        <v>2223799.8667851263</v>
      </c>
      <c r="S127" s="20">
        <f t="shared" si="27"/>
        <v>-5440242.3135035113</v>
      </c>
      <c r="T127" s="20">
        <f>((1-$AD$7)*$Q127+$P127)*SIN(RADIANS($O127))</f>
        <v>-2482324.9949646504</v>
      </c>
      <c r="U127" s="5">
        <f t="shared" si="28"/>
        <v>-1275.8514949990799</v>
      </c>
      <c r="V127" s="5">
        <f t="shared" si="29"/>
        <v>-1433.665864622787</v>
      </c>
      <c r="W127" s="5">
        <f t="shared" si="30"/>
        <v>-34.633278062610202</v>
      </c>
      <c r="X127" s="5">
        <f t="shared" si="31"/>
        <v>1917.2606812935301</v>
      </c>
      <c r="Y127" s="5">
        <f t="shared" si="32"/>
        <v>-1236.3531822766554</v>
      </c>
      <c r="Z127" s="5">
        <f t="shared" si="33"/>
        <v>-713.26727465337626</v>
      </c>
      <c r="AA127" s="5">
        <f t="shared" si="34"/>
        <v>-34.544577037511857</v>
      </c>
      <c r="AB127" s="5">
        <f t="shared" si="35"/>
        <v>1917.2606812935301</v>
      </c>
      <c r="AJ127" s="26">
        <f>R127-AF127</f>
        <v>2223799.8667851263</v>
      </c>
      <c r="AK127" s="26">
        <f>S127-AG127</f>
        <v>-5440242.3135035113</v>
      </c>
      <c r="AL127" s="26">
        <f>T127-AH127</f>
        <v>-2482324.9949646504</v>
      </c>
    </row>
    <row r="128" spans="1:38">
      <c r="A128" s="10" t="s">
        <v>228</v>
      </c>
      <c r="B128" s="1">
        <v>1270.7700000000186</v>
      </c>
      <c r="C128" s="1">
        <v>-368.95000000018626</v>
      </c>
      <c r="D128" s="1" t="s">
        <v>138</v>
      </c>
      <c r="E128" s="2">
        <f t="shared" si="21"/>
        <v>1323.2461960648839</v>
      </c>
      <c r="G128" s="2">
        <f t="shared" si="36"/>
        <v>629061</v>
      </c>
      <c r="H128" s="2">
        <f t="shared" si="37"/>
        <v>7452702</v>
      </c>
      <c r="I128" s="19">
        <v>4986.5050000000001</v>
      </c>
      <c r="J128">
        <v>14.794</v>
      </c>
      <c r="K128" s="1">
        <f t="shared" si="22"/>
        <v>5001.299</v>
      </c>
      <c r="L128" s="2">
        <f t="shared" si="23"/>
        <v>628871.73</v>
      </c>
      <c r="M128" s="2">
        <f t="shared" si="24"/>
        <v>7452334.0800000001</v>
      </c>
      <c r="N128" s="3">
        <f>-1*Sheet2!D128</f>
        <v>-67.742257863600003</v>
      </c>
      <c r="O128" s="3">
        <f>-1*Sheet2!E128</f>
        <v>-23.032454193900001</v>
      </c>
      <c r="P128" s="2">
        <f t="shared" si="25"/>
        <v>5043.5429999999997</v>
      </c>
      <c r="Q128" s="2">
        <f>$AD$4/SQRT(1-$AD$7*SIN(RADIANS($O128))^2)</f>
        <v>6381407.5616237698</v>
      </c>
      <c r="R128" s="20">
        <f t="shared" si="26"/>
        <v>2226183.5188577576</v>
      </c>
      <c r="S128" s="20">
        <f t="shared" si="27"/>
        <v>-5439419.9290352678</v>
      </c>
      <c r="T128" s="20">
        <f>((1-$AD$7)*$Q128+$P128)*SIN(RADIANS($O128))</f>
        <v>-2482000.6310539013</v>
      </c>
      <c r="U128" s="5">
        <f t="shared" si="28"/>
        <v>1241.7205486198409</v>
      </c>
      <c r="V128" s="5">
        <f t="shared" si="29"/>
        <v>-1079.9051514168032</v>
      </c>
      <c r="W128" s="5">
        <f t="shared" si="30"/>
        <v>-31.514537227313383</v>
      </c>
      <c r="X128" s="5">
        <f t="shared" si="31"/>
        <v>1643.9936167863316</v>
      </c>
      <c r="Y128" s="5">
        <f t="shared" si="32"/>
        <v>1281.2198103001792</v>
      </c>
      <c r="Z128" s="5">
        <f t="shared" si="33"/>
        <v>-359.51282817588287</v>
      </c>
      <c r="AA128" s="5">
        <f t="shared" si="34"/>
        <v>-31.481537847785731</v>
      </c>
      <c r="AB128" s="5">
        <f t="shared" si="35"/>
        <v>1643.9936167863316</v>
      </c>
      <c r="AJ128" s="26">
        <f>R128-AF128</f>
        <v>2226183.5188577576</v>
      </c>
      <c r="AK128" s="26">
        <f>S128-AG128</f>
        <v>-5439419.9290352678</v>
      </c>
      <c r="AL128" s="26">
        <f>T128-AH128</f>
        <v>-2482000.6310539013</v>
      </c>
    </row>
    <row r="129" spans="1:38">
      <c r="A129" s="10" t="s">
        <v>229</v>
      </c>
      <c r="B129" s="1">
        <v>-838.22999999998137</v>
      </c>
      <c r="C129" s="1">
        <v>1267.0499999998137</v>
      </c>
      <c r="D129" s="1">
        <v>26.13</v>
      </c>
      <c r="E129" s="2">
        <f t="shared" si="21"/>
        <v>1519.2252089139045</v>
      </c>
      <c r="G129" s="2">
        <f t="shared" si="36"/>
        <v>626952</v>
      </c>
      <c r="H129" s="2">
        <f t="shared" si="37"/>
        <v>7454338</v>
      </c>
      <c r="I129" s="19">
        <v>5026.13</v>
      </c>
      <c r="J129">
        <v>14.794</v>
      </c>
      <c r="K129" s="1">
        <f t="shared" si="22"/>
        <v>5040.924</v>
      </c>
      <c r="L129" s="2">
        <f t="shared" si="23"/>
        <v>626762.73</v>
      </c>
      <c r="M129" s="2">
        <f t="shared" si="24"/>
        <v>7453970.0800000001</v>
      </c>
      <c r="N129" s="3">
        <f>-1*Sheet2!D129</f>
        <v>-67.762972049200002</v>
      </c>
      <c r="O129" s="3">
        <f>-1*Sheet2!E129</f>
        <v>-23.017841258699999</v>
      </c>
      <c r="P129" s="2">
        <f t="shared" si="25"/>
        <v>5083.1679999999997</v>
      </c>
      <c r="Q129" s="2">
        <f>$AD$4/SQRT(1-$AD$7*SIN(RADIANS($O129))^2)</f>
        <v>6381403.6355499132</v>
      </c>
      <c r="R129" s="20">
        <f t="shared" si="26"/>
        <v>2224470.3901339876</v>
      </c>
      <c r="S129" s="20">
        <f t="shared" si="27"/>
        <v>-5440844.5281139873</v>
      </c>
      <c r="T129" s="20">
        <f>((1-$AD$7)*$Q129+$P129)*SIN(RADIANS($O129))</f>
        <v>-2480525.565807018</v>
      </c>
      <c r="U129" s="5">
        <f t="shared" si="28"/>
        <v>-883.22093228069696</v>
      </c>
      <c r="V129" s="5">
        <f t="shared" si="29"/>
        <v>539.71005025682371</v>
      </c>
      <c r="W129" s="5">
        <f t="shared" si="30"/>
        <v>8.2389923374196314</v>
      </c>
      <c r="X129" s="5">
        <f t="shared" si="31"/>
        <v>1034.0361106044052</v>
      </c>
      <c r="Y129" s="5">
        <f t="shared" si="32"/>
        <v>-843.71716814377919</v>
      </c>
      <c r="Z129" s="5">
        <f t="shared" si="33"/>
        <v>1260.1124589706674</v>
      </c>
      <c r="AA129" s="5">
        <f t="shared" si="34"/>
        <v>8.1013970338433978</v>
      </c>
      <c r="AB129" s="5">
        <f t="shared" si="35"/>
        <v>1034.0361106044052</v>
      </c>
      <c r="AJ129" s="26">
        <f>R129-AF129</f>
        <v>2224470.3901339876</v>
      </c>
      <c r="AK129" s="26">
        <f>S129-AG129</f>
        <v>-5440844.5281139873</v>
      </c>
      <c r="AL129" s="26">
        <f>T129-AH129</f>
        <v>-2480525.565807018</v>
      </c>
    </row>
    <row r="130" spans="1:38">
      <c r="A130" s="10" t="s">
        <v>0</v>
      </c>
      <c r="B130" s="1">
        <v>-104.22999999998137</v>
      </c>
      <c r="C130" s="1">
        <v>-1569.9500000001863</v>
      </c>
      <c r="D130" s="1" t="s">
        <v>138</v>
      </c>
      <c r="E130" s="2">
        <f t="shared" si="21"/>
        <v>1573.4061444524045</v>
      </c>
      <c r="G130" s="2">
        <f t="shared" si="36"/>
        <v>627686</v>
      </c>
      <c r="H130" s="2">
        <f t="shared" si="37"/>
        <v>7451501</v>
      </c>
      <c r="I130" s="19">
        <v>5008.415</v>
      </c>
      <c r="J130">
        <v>14.794</v>
      </c>
      <c r="K130" s="1">
        <f t="shared" si="22"/>
        <v>5023.2089999999998</v>
      </c>
      <c r="L130" s="2">
        <f t="shared" si="23"/>
        <v>627496.73</v>
      </c>
      <c r="M130" s="2">
        <f t="shared" si="24"/>
        <v>7451133.0800000001</v>
      </c>
      <c r="N130" s="3">
        <f>-1*Sheet2!D130</f>
        <v>-67.755575292000003</v>
      </c>
      <c r="O130" s="3">
        <f>-1*Sheet2!E130</f>
        <v>-23.0434068432</v>
      </c>
      <c r="P130" s="2">
        <f t="shared" si="25"/>
        <v>5065.4529999999995</v>
      </c>
      <c r="Q130" s="2">
        <f>$AD$4/SQRT(1-$AD$7*SIN(RADIANS($O130))^2)</f>
        <v>6381410.505554691</v>
      </c>
      <c r="R130" s="20">
        <f t="shared" si="26"/>
        <v>2224746.9555427791</v>
      </c>
      <c r="S130" s="20">
        <f t="shared" si="27"/>
        <v>-5439516.1843251865</v>
      </c>
      <c r="T130" s="20">
        <f>((1-$AD$7)*$Q130+$P130)*SIN(RADIANS($O130))</f>
        <v>-2483126.3032569266</v>
      </c>
      <c r="U130" s="5">
        <f t="shared" si="28"/>
        <v>-124.35855084551014</v>
      </c>
      <c r="V130" s="5">
        <f t="shared" si="29"/>
        <v>-2293.7724608814979</v>
      </c>
      <c r="W130" s="5">
        <f t="shared" si="30"/>
        <v>-9.8074770832126887</v>
      </c>
      <c r="X130" s="5">
        <f t="shared" si="31"/>
        <v>2294.8521207333383</v>
      </c>
      <c r="Y130" s="5">
        <f t="shared" si="32"/>
        <v>-84.862345075524672</v>
      </c>
      <c r="Z130" s="5">
        <f t="shared" si="33"/>
        <v>-1573.3740761060872</v>
      </c>
      <c r="AA130" s="5">
        <f t="shared" si="34"/>
        <v>-9.6283234247302971</v>
      </c>
      <c r="AB130" s="5">
        <f t="shared" si="35"/>
        <v>2294.8521207333383</v>
      </c>
      <c r="AJ130" s="26">
        <f>R130-AF130</f>
        <v>2224746.9555427791</v>
      </c>
      <c r="AK130" s="26">
        <f>S130-AG130</f>
        <v>-5439516.1843251865</v>
      </c>
      <c r="AL130" s="26">
        <f>T130-AH130</f>
        <v>-2483126.3032569266</v>
      </c>
    </row>
    <row r="131" spans="1:38">
      <c r="A131" s="10" t="s">
        <v>1</v>
      </c>
      <c r="B131" s="1">
        <v>1187.7700000000186</v>
      </c>
      <c r="C131" s="1">
        <v>1226.0499999998137</v>
      </c>
      <c r="D131" s="1">
        <v>-22.898</v>
      </c>
      <c r="E131" s="2">
        <f t="shared" si="21"/>
        <v>1707.04310882871</v>
      </c>
      <c r="G131" s="2">
        <f t="shared" ref="G131:G162" si="38">B131+B$1</f>
        <v>628978</v>
      </c>
      <c r="H131" s="2">
        <f t="shared" ref="H131:H162" si="39">C131+C$1</f>
        <v>7454297</v>
      </c>
      <c r="I131" s="19">
        <v>4977.1019999999999</v>
      </c>
      <c r="J131">
        <v>14.794</v>
      </c>
      <c r="K131" s="1">
        <f t="shared" si="22"/>
        <v>4991.8959999999997</v>
      </c>
      <c r="L131" s="2">
        <f t="shared" si="23"/>
        <v>628788.73</v>
      </c>
      <c r="M131" s="2">
        <f t="shared" si="24"/>
        <v>7453929.0800000001</v>
      </c>
      <c r="N131" s="3">
        <f>-1*Sheet2!D131</f>
        <v>-67.743201317399993</v>
      </c>
      <c r="O131" s="3">
        <f>-1*Sheet2!E131</f>
        <v>-23.0180558118</v>
      </c>
      <c r="P131" s="2">
        <f t="shared" si="25"/>
        <v>5034.1399999999994</v>
      </c>
      <c r="Q131" s="2">
        <f>$AD$4/SQRT(1-$AD$7*SIN(RADIANS($O131))^2)</f>
        <v>6381403.6931801187</v>
      </c>
      <c r="R131" s="20">
        <f t="shared" si="26"/>
        <v>2226327.0861548022</v>
      </c>
      <c r="S131" s="20">
        <f t="shared" si="27"/>
        <v>-5440026.2507388536</v>
      </c>
      <c r="T131" s="20">
        <f>((1-$AD$7)*$Q131+$P131)*SIN(RADIANS($O131))</f>
        <v>-2480528.281107842</v>
      </c>
      <c r="U131" s="5">
        <f t="shared" si="28"/>
        <v>1145.0618936701812</v>
      </c>
      <c r="V131" s="5">
        <f t="shared" si="29"/>
        <v>515.90883936170837</v>
      </c>
      <c r="W131" s="5">
        <f t="shared" si="30"/>
        <v>-40.82860935305294</v>
      </c>
      <c r="X131" s="5">
        <f t="shared" si="31"/>
        <v>1254.6794140472639</v>
      </c>
      <c r="Y131" s="5">
        <f t="shared" si="32"/>
        <v>1184.565291742811</v>
      </c>
      <c r="Z131" s="5">
        <f t="shared" si="33"/>
        <v>1236.3003498004587</v>
      </c>
      <c r="AA131" s="5">
        <f t="shared" si="34"/>
        <v>-40.976047849500503</v>
      </c>
      <c r="AB131" s="5">
        <f t="shared" si="35"/>
        <v>1254.6794140472639</v>
      </c>
      <c r="AJ131" s="26">
        <f>R131-AF131</f>
        <v>2226327.0861548022</v>
      </c>
      <c r="AK131" s="26">
        <f>S131-AG131</f>
        <v>-5440026.2507388536</v>
      </c>
      <c r="AL131" s="26">
        <f>T131-AH131</f>
        <v>-2480528.281107842</v>
      </c>
    </row>
    <row r="132" spans="1:38">
      <c r="A132" s="10" t="s">
        <v>2</v>
      </c>
      <c r="B132" s="1">
        <v>-1666.2299999999814</v>
      </c>
      <c r="C132" s="1">
        <v>-84.950000000186265</v>
      </c>
      <c r="D132" s="1">
        <v>-11.391</v>
      </c>
      <c r="E132" s="2">
        <f t="shared" ref="E132:E194" si="40">SQRT(B132^2+C132^2)</f>
        <v>1668.3941127323512</v>
      </c>
      <c r="G132" s="2">
        <f t="shared" si="38"/>
        <v>626124</v>
      </c>
      <c r="H132" s="2">
        <f t="shared" si="39"/>
        <v>7452986</v>
      </c>
      <c r="I132" s="19">
        <v>4988.6090000000004</v>
      </c>
      <c r="J132">
        <v>14.794</v>
      </c>
      <c r="K132" s="1">
        <f t="shared" ref="K132:K194" si="41">I132+J132</f>
        <v>5003.4030000000002</v>
      </c>
      <c r="L132" s="2">
        <f t="shared" ref="L132:L195" si="42">G132-189.27</f>
        <v>625934.73</v>
      </c>
      <c r="M132" s="2">
        <f t="shared" ref="M132:M195" si="43">H132-367.92</f>
        <v>7452618.0800000001</v>
      </c>
      <c r="N132" s="3">
        <f>-1*Sheet2!D132</f>
        <v>-67.770940047300002</v>
      </c>
      <c r="O132" s="3">
        <f>-1*Sheet2!E132</f>
        <v>-23.030114552800001</v>
      </c>
      <c r="P132" s="2">
        <f t="shared" ref="P132:P195" si="44">K132+42.244</f>
        <v>5045.6469999999999</v>
      </c>
      <c r="Q132" s="2">
        <f>$AD$4/SQRT(1-$AD$7*SIN(RADIANS($O132))^2)</f>
        <v>6381406.932899463</v>
      </c>
      <c r="R132" s="20">
        <f t="shared" ref="R132:R195" si="45">($Q132+$P132)*COS(RADIANS($O132))*COS(RADIANS($N132))</f>
        <v>2223499.3864937653</v>
      </c>
      <c r="S132" s="20">
        <f t="shared" ref="S132:S195" si="46">($Q132+$P132)*COS(RADIANS($O132))*SIN(RADIANS($N132))</f>
        <v>-5440629.3742718343</v>
      </c>
      <c r="T132" s="20">
        <f>((1-$AD$7)*$Q132+$P132)*SIN(RADIANS($O132))</f>
        <v>-2481762.8150629383</v>
      </c>
      <c r="U132" s="5">
        <f t="shared" ref="U132:U195" si="47">-SIN($N$196)*(R132-$R$195)+COS($N$196)*(S132-$S$195)</f>
        <v>-1700.4995837390029</v>
      </c>
      <c r="V132" s="5">
        <f t="shared" ref="V132:V195" si="48">-SIN($O$196)*COS($N$196)*(R132-$R$195)-SIN($N$196)*SIN($O$196)*(S132-$S$195)+COS($O$196)*(T132-$T$195)</f>
        <v>-820.64212641335678</v>
      </c>
      <c r="W132" s="5">
        <f t="shared" ref="W132:W195" si="49">COS($N$196)*COS($O$196)*(R132-$R$195)+COS($O$196)*SIN($N$196)*(S132-$S$195)+SIN($O$196)*(T132-$T$195)</f>
        <v>-29.477419114470365</v>
      </c>
      <c r="X132" s="5">
        <f t="shared" ref="X132:X195" si="50">SQRT((L132-$L$195)^2+(M132-$M$195)^2)</f>
        <v>1886.2877739183989</v>
      </c>
      <c r="Y132" s="5">
        <f t="shared" ref="Y132:Y195" si="51">-SIN($N$201)*(R132-$R$200)+COS($N$201)*(S132-$S$200)</f>
        <v>-1660.9996280184216</v>
      </c>
      <c r="Z132" s="5">
        <f t="shared" ref="Z132:Z195" si="52">-SIN($O$201)*COS($N$201)*(R132-$R$200)-SIN($N$201)*SIN($O$201)*(S132-$S$200)+COS($O$201)*(T132-$T$200)</f>
        <v>-100.24183916390322</v>
      </c>
      <c r="AA132" s="5">
        <f t="shared" ref="AA132:AA195" si="53">COS($N$201)*COS($O$201)*(R132-$R$200)+COS($O$201)*SIN($N$201)*(S132-$S$200)+SIN($O$201)*(T132-$T$200)</f>
        <v>-29.455635884994482</v>
      </c>
      <c r="AB132" s="5">
        <f t="shared" ref="AB132:AB195" si="54">SQRT((L132-$L$200)^2+(M132-$M$200)^2)</f>
        <v>1886.2877739183989</v>
      </c>
      <c r="AJ132" s="26">
        <f>R132-AF132</f>
        <v>2223499.3864937653</v>
      </c>
      <c r="AK132" s="26">
        <f>S132-AG132</f>
        <v>-5440629.3742718343</v>
      </c>
      <c r="AL132" s="26">
        <f>T132-AH132</f>
        <v>-2481762.8150629383</v>
      </c>
    </row>
    <row r="133" spans="1:38">
      <c r="A133" s="10" t="s">
        <v>3</v>
      </c>
      <c r="B133" s="1">
        <v>1387.7700000000186</v>
      </c>
      <c r="C133" s="1">
        <v>-1178.9500000001863</v>
      </c>
      <c r="D133" s="1" t="s">
        <v>138</v>
      </c>
      <c r="E133" s="2">
        <f t="shared" si="40"/>
        <v>1820.9417001651896</v>
      </c>
      <c r="G133" s="2">
        <f t="shared" si="38"/>
        <v>629178</v>
      </c>
      <c r="H133" s="2">
        <f t="shared" si="39"/>
        <v>7451892</v>
      </c>
      <c r="I133" s="19">
        <v>5044.7299999999996</v>
      </c>
      <c r="J133">
        <v>14.794</v>
      </c>
      <c r="K133" s="1">
        <f t="shared" si="41"/>
        <v>5059.5239999999994</v>
      </c>
      <c r="L133" s="2">
        <f t="shared" si="42"/>
        <v>628988.73</v>
      </c>
      <c r="M133" s="2">
        <f t="shared" si="43"/>
        <v>7451524.0800000001</v>
      </c>
      <c r="N133" s="3">
        <f>-1*Sheet2!D133</f>
        <v>-67.741048227999997</v>
      </c>
      <c r="O133" s="3">
        <f>-1*Sheet2!E133</f>
        <v>-23.039760397199998</v>
      </c>
      <c r="P133" s="2">
        <f t="shared" si="44"/>
        <v>5101.7679999999991</v>
      </c>
      <c r="Q133" s="2">
        <f>$AD$4/SQRT(1-$AD$7*SIN(RADIANS($O133))^2)</f>
        <v>6381409.5253161956</v>
      </c>
      <c r="R133" s="20">
        <f t="shared" si="45"/>
        <v>2226198.6237916327</v>
      </c>
      <c r="S133" s="20">
        <f t="shared" si="46"/>
        <v>-5439129.2588404203</v>
      </c>
      <c r="T133" s="20">
        <f>((1-$AD$7)*$Q133+$P133)*SIN(RADIANS($O133))</f>
        <v>-2482768.6116998103</v>
      </c>
      <c r="U133" s="5">
        <f t="shared" si="47"/>
        <v>1365.742593781019</v>
      </c>
      <c r="V133" s="5">
        <f t="shared" si="48"/>
        <v>-1889.6982893800891</v>
      </c>
      <c r="W133" s="5">
        <f t="shared" si="49"/>
        <v>26.495804199362738</v>
      </c>
      <c r="X133" s="5">
        <f t="shared" si="50"/>
        <v>2329.241185887438</v>
      </c>
      <c r="Y133" s="5">
        <f t="shared" si="51"/>
        <v>1405.2400859968461</v>
      </c>
      <c r="Z133" s="5">
        <f t="shared" si="52"/>
        <v>-1169.299706026696</v>
      </c>
      <c r="AA133" s="5">
        <f t="shared" si="53"/>
        <v>26.619902474994547</v>
      </c>
      <c r="AB133" s="5">
        <f t="shared" si="54"/>
        <v>2329.241185887438</v>
      </c>
      <c r="AJ133" s="26">
        <f>R133-AF133</f>
        <v>2226198.6237916327</v>
      </c>
      <c r="AK133" s="26">
        <f>S133-AG133</f>
        <v>-5439129.2588404203</v>
      </c>
      <c r="AL133" s="26">
        <f>T133-AH133</f>
        <v>-2482768.6116998103</v>
      </c>
    </row>
    <row r="134" spans="1:38">
      <c r="A134" s="10" t="s">
        <v>4</v>
      </c>
      <c r="B134" s="1">
        <v>-401.22999999998137</v>
      </c>
      <c r="C134" s="1">
        <v>2052.0499999998137</v>
      </c>
      <c r="D134" s="1">
        <v>20.501999999999999</v>
      </c>
      <c r="E134" s="2">
        <f t="shared" si="40"/>
        <v>2090.9076295712398</v>
      </c>
      <c r="G134" s="2">
        <f t="shared" si="38"/>
        <v>627389</v>
      </c>
      <c r="H134" s="2">
        <f t="shared" si="39"/>
        <v>7455123</v>
      </c>
      <c r="I134" s="19">
        <v>5020.5020000000004</v>
      </c>
      <c r="J134">
        <v>14.794</v>
      </c>
      <c r="K134" s="1">
        <f t="shared" si="41"/>
        <v>5035.2960000000003</v>
      </c>
      <c r="L134" s="2">
        <f t="shared" si="42"/>
        <v>627199.73</v>
      </c>
      <c r="M134" s="2">
        <f t="shared" si="43"/>
        <v>7454755.0800000001</v>
      </c>
      <c r="N134" s="3">
        <f>-1*Sheet2!D134</f>
        <v>-67.758773187700001</v>
      </c>
      <c r="O134" s="3">
        <f>-1*Sheet2!E134</f>
        <v>-23.010718306299999</v>
      </c>
      <c r="P134" s="2">
        <f t="shared" si="44"/>
        <v>5077.54</v>
      </c>
      <c r="Q134" s="2">
        <f>$AD$4/SQRT(1-$AD$7*SIN(RADIANS($O134))^2)</f>
        <v>6381401.7225208264</v>
      </c>
      <c r="R134" s="20">
        <f t="shared" si="45"/>
        <v>2224983.9749814728</v>
      </c>
      <c r="S134" s="20">
        <f t="shared" si="46"/>
        <v>-5440962.3837288199</v>
      </c>
      <c r="T134" s="20">
        <f>((1-$AD$7)*$Q134+$P134)*SIN(RADIANS($O134))</f>
        <v>-2479796.7430961067</v>
      </c>
      <c r="U134" s="5">
        <f t="shared" si="47"/>
        <v>-452.48010636304423</v>
      </c>
      <c r="V134" s="5">
        <f t="shared" si="48"/>
        <v>1329.1856649997953</v>
      </c>
      <c r="W134" s="5">
        <f t="shared" si="49"/>
        <v>2.5398636323838559</v>
      </c>
      <c r="X134" s="5">
        <f t="shared" si="50"/>
        <v>1402.689644231325</v>
      </c>
      <c r="Y134" s="5">
        <f t="shared" si="51"/>
        <v>-412.97430264447678</v>
      </c>
      <c r="Z134" s="5">
        <f t="shared" si="52"/>
        <v>2049.5862897564912</v>
      </c>
      <c r="AA134" s="5">
        <f t="shared" si="53"/>
        <v>2.3100431491528752</v>
      </c>
      <c r="AB134" s="5">
        <f t="shared" si="54"/>
        <v>1402.689644231325</v>
      </c>
      <c r="AJ134" s="26">
        <f>R134-AF134</f>
        <v>2224983.9749814728</v>
      </c>
      <c r="AK134" s="26">
        <f>S134-AG134</f>
        <v>-5440962.3837288199</v>
      </c>
      <c r="AL134" s="26">
        <f>T134-AH134</f>
        <v>-2479796.7430961067</v>
      </c>
    </row>
    <row r="135" spans="1:38">
      <c r="A135" s="10" t="s">
        <v>5</v>
      </c>
      <c r="B135" s="1">
        <v>-1150.2299999999814</v>
      </c>
      <c r="C135" s="1">
        <v>-1127.9500000001863</v>
      </c>
      <c r="D135" s="1" t="s">
        <v>138</v>
      </c>
      <c r="E135" s="2">
        <f t="shared" si="40"/>
        <v>1610.9935615639117</v>
      </c>
      <c r="G135" s="2">
        <f t="shared" si="38"/>
        <v>626640</v>
      </c>
      <c r="H135" s="2">
        <f t="shared" si="39"/>
        <v>7451943</v>
      </c>
      <c r="I135" s="19">
        <v>4982.0219999999999</v>
      </c>
      <c r="J135">
        <v>14.794</v>
      </c>
      <c r="K135" s="1">
        <f t="shared" si="41"/>
        <v>4996.8159999999998</v>
      </c>
      <c r="L135" s="2">
        <f t="shared" si="42"/>
        <v>626450.73</v>
      </c>
      <c r="M135" s="2">
        <f t="shared" si="43"/>
        <v>7451575.0800000001</v>
      </c>
      <c r="N135" s="3">
        <f>-1*Sheet2!D135</f>
        <v>-67.765819251400004</v>
      </c>
      <c r="O135" s="3">
        <f>-1*Sheet2!E135</f>
        <v>-23.039495006399999</v>
      </c>
      <c r="P135" s="2">
        <f t="shared" si="44"/>
        <v>5039.0599999999995</v>
      </c>
      <c r="Q135" s="2">
        <f>$AD$4/SQRT(1-$AD$7*SIN(RADIANS($O135))^2)</f>
        <v>6381409.4539784845</v>
      </c>
      <c r="R135" s="20">
        <f t="shared" si="45"/>
        <v>2223829.405254778</v>
      </c>
      <c r="S135" s="20">
        <f t="shared" si="46"/>
        <v>-5440048.4565487346</v>
      </c>
      <c r="T135" s="20">
        <f>((1-$AD$7)*$Q135+$P135)*SIN(RADIANS($O135))</f>
        <v>-2482717.0019723163</v>
      </c>
      <c r="U135" s="5">
        <f t="shared" si="47"/>
        <v>-1175.121588044477</v>
      </c>
      <c r="V135" s="5">
        <f t="shared" si="48"/>
        <v>-1860.2495868190977</v>
      </c>
      <c r="W135" s="5">
        <f t="shared" si="49"/>
        <v>-36.165585443607483</v>
      </c>
      <c r="X135" s="5">
        <f t="shared" si="50"/>
        <v>2198.1428998211636</v>
      </c>
      <c r="Y135" s="5">
        <f t="shared" si="51"/>
        <v>-1135.6244059153225</v>
      </c>
      <c r="Z135" s="5">
        <f t="shared" si="52"/>
        <v>-1139.8514327356611</v>
      </c>
      <c r="AA135" s="5">
        <f t="shared" si="53"/>
        <v>-36.02911394469487</v>
      </c>
      <c r="AB135" s="5">
        <f t="shared" si="54"/>
        <v>2198.1428998211636</v>
      </c>
      <c r="AJ135" s="26">
        <f>R135-AF135</f>
        <v>2223829.405254778</v>
      </c>
      <c r="AK135" s="26">
        <f>S135-AG135</f>
        <v>-5440048.4565487346</v>
      </c>
      <c r="AL135" s="26">
        <f>T135-AH135</f>
        <v>-2482717.0019723163</v>
      </c>
    </row>
    <row r="136" spans="1:38">
      <c r="A136" s="10" t="s">
        <v>6</v>
      </c>
      <c r="B136" s="1">
        <v>-105.22999999998137</v>
      </c>
      <c r="C136" s="1">
        <v>-545.95000000018626</v>
      </c>
      <c r="D136" s="1">
        <v>19.353000000000002</v>
      </c>
      <c r="E136" s="2">
        <f t="shared" si="40"/>
        <v>555.99888075444858</v>
      </c>
      <c r="G136" s="2">
        <f t="shared" si="38"/>
        <v>627685</v>
      </c>
      <c r="H136" s="2">
        <f t="shared" si="39"/>
        <v>7452525</v>
      </c>
      <c r="I136" s="19">
        <v>5019.3530000000001</v>
      </c>
      <c r="J136">
        <v>14.794</v>
      </c>
      <c r="K136" s="1">
        <f t="shared" si="41"/>
        <v>5034.1469999999999</v>
      </c>
      <c r="L136" s="2">
        <f t="shared" si="42"/>
        <v>627495.73</v>
      </c>
      <c r="M136" s="2">
        <f t="shared" si="43"/>
        <v>7452157.0800000001</v>
      </c>
      <c r="N136" s="3">
        <f>-1*Sheet2!D136</f>
        <v>-67.755669996600005</v>
      </c>
      <c r="O136" s="3">
        <f>-1*Sheet2!E136</f>
        <v>-23.0341589075</v>
      </c>
      <c r="P136" s="2">
        <f t="shared" si="44"/>
        <v>5076.3909999999996</v>
      </c>
      <c r="Q136" s="2">
        <f>$AD$4/SQRT(1-$AD$7*SIN(RADIANS($O136))^2)</f>
        <v>6381408.0197573053</v>
      </c>
      <c r="R136" s="20">
        <f t="shared" si="45"/>
        <v>2224893.6251084679</v>
      </c>
      <c r="S136" s="20">
        <f t="shared" si="46"/>
        <v>-5439900.4542311653</v>
      </c>
      <c r="T136" s="20">
        <f>((1-$AD$7)*$Q136+$P136)*SIN(RADIANS($O136))</f>
        <v>-2482187.3589148298</v>
      </c>
      <c r="U136" s="5">
        <f t="shared" si="47"/>
        <v>-134.08188466221188</v>
      </c>
      <c r="V136" s="5">
        <f t="shared" si="48"/>
        <v>-1268.7986813244759</v>
      </c>
      <c r="W136" s="5">
        <f t="shared" si="49"/>
        <v>1.4178378785601353</v>
      </c>
      <c r="X136" s="5">
        <f t="shared" si="50"/>
        <v>1274.5901498262738</v>
      </c>
      <c r="Y136" s="5">
        <f t="shared" si="51"/>
        <v>-94.582915710864512</v>
      </c>
      <c r="Z136" s="5">
        <f t="shared" si="52"/>
        <v>-548.39900414140754</v>
      </c>
      <c r="AA136" s="5">
        <f t="shared" si="53"/>
        <v>1.4807743528806725</v>
      </c>
      <c r="AB136" s="5">
        <f t="shared" si="54"/>
        <v>1274.5901498262738</v>
      </c>
      <c r="AJ136" s="26">
        <f>R136-AF136</f>
        <v>2224893.6251084679</v>
      </c>
      <c r="AK136" s="26">
        <f>S136-AG136</f>
        <v>-5439900.4542311653</v>
      </c>
      <c r="AL136" s="26">
        <f>T136-AH136</f>
        <v>-2482187.3589148298</v>
      </c>
    </row>
    <row r="137" spans="1:38">
      <c r="A137" s="10" t="s">
        <v>7</v>
      </c>
      <c r="B137" s="1">
        <v>420.77000000001863</v>
      </c>
      <c r="C137" s="1">
        <v>350.04999999981374</v>
      </c>
      <c r="D137" s="1">
        <v>5.8479999999999999</v>
      </c>
      <c r="E137" s="2">
        <f t="shared" si="40"/>
        <v>547.34120564770683</v>
      </c>
      <c r="G137" s="2">
        <f t="shared" si="38"/>
        <v>628211</v>
      </c>
      <c r="H137" s="2">
        <f t="shared" si="39"/>
        <v>7453421</v>
      </c>
      <c r="I137" s="19">
        <v>5005.848</v>
      </c>
      <c r="J137">
        <v>14.794</v>
      </c>
      <c r="K137" s="1">
        <f t="shared" si="41"/>
        <v>5020.6419999999998</v>
      </c>
      <c r="L137" s="2">
        <f t="shared" si="42"/>
        <v>628021.73</v>
      </c>
      <c r="M137" s="2">
        <f t="shared" si="43"/>
        <v>7453053.0800000001</v>
      </c>
      <c r="N137" s="3">
        <f>-1*Sheet2!D137</f>
        <v>-67.750611891800006</v>
      </c>
      <c r="O137" s="3">
        <f>-1*Sheet2!E137</f>
        <v>-23.026026445700001</v>
      </c>
      <c r="P137" s="2">
        <f t="shared" si="44"/>
        <v>5062.8859999999995</v>
      </c>
      <c r="Q137" s="2">
        <f>$AD$4/SQRT(1-$AD$7*SIN(RADIANS($O137))^2)</f>
        <v>6381405.8344346611</v>
      </c>
      <c r="R137" s="20">
        <f t="shared" si="45"/>
        <v>2225502.6632805848</v>
      </c>
      <c r="S137" s="20">
        <f t="shared" si="46"/>
        <v>-5440018.8794948421</v>
      </c>
      <c r="T137" s="20">
        <f>((1-$AD$7)*$Q137+$P137)*SIN(RADIANS($O137))</f>
        <v>-2481352.5687360796</v>
      </c>
      <c r="U137" s="5">
        <f t="shared" si="47"/>
        <v>384.79195477651638</v>
      </c>
      <c r="V137" s="5">
        <f t="shared" si="48"/>
        <v>-367.45685681497883</v>
      </c>
      <c r="W137" s="5">
        <f t="shared" si="49"/>
        <v>-11.981223515841208</v>
      </c>
      <c r="X137" s="5">
        <f t="shared" si="50"/>
        <v>531.53318432066635</v>
      </c>
      <c r="Y137" s="5">
        <f t="shared" si="51"/>
        <v>424.29320968421086</v>
      </c>
      <c r="Z137" s="5">
        <f t="shared" si="52"/>
        <v>352.93993049261377</v>
      </c>
      <c r="AA137" s="5">
        <f t="shared" si="53"/>
        <v>-12.023747780408939</v>
      </c>
      <c r="AB137" s="5">
        <f t="shared" si="54"/>
        <v>531.53318432066635</v>
      </c>
      <c r="AJ137" s="26">
        <f>R137-AF137</f>
        <v>2225502.6632805848</v>
      </c>
      <c r="AK137" s="26">
        <f>S137-AG137</f>
        <v>-5440018.8794948421</v>
      </c>
      <c r="AL137" s="26">
        <f>T137-AH137</f>
        <v>-2481352.5687360796</v>
      </c>
    </row>
    <row r="138" spans="1:38">
      <c r="A138" s="10" t="s">
        <v>8</v>
      </c>
      <c r="B138" s="1">
        <v>-550.22999999998137</v>
      </c>
      <c r="C138" s="1">
        <v>297.04999999981374</v>
      </c>
      <c r="D138" s="1">
        <v>14.368</v>
      </c>
      <c r="E138" s="2">
        <f t="shared" si="40"/>
        <v>625.29333548333045</v>
      </c>
      <c r="G138" s="2">
        <f t="shared" si="38"/>
        <v>627240</v>
      </c>
      <c r="H138" s="2">
        <f t="shared" si="39"/>
        <v>7453368</v>
      </c>
      <c r="I138" s="19">
        <v>5014.3680000000004</v>
      </c>
      <c r="J138">
        <v>14.794</v>
      </c>
      <c r="K138" s="1">
        <f t="shared" si="41"/>
        <v>5029.1620000000003</v>
      </c>
      <c r="L138" s="2">
        <f t="shared" si="42"/>
        <v>627050.73</v>
      </c>
      <c r="M138" s="2">
        <f t="shared" si="43"/>
        <v>7453000.0800000001</v>
      </c>
      <c r="N138" s="3">
        <f>-1*Sheet2!D138</f>
        <v>-67.760081965599994</v>
      </c>
      <c r="O138" s="3">
        <f>-1*Sheet2!E138</f>
        <v>-23.026579629800001</v>
      </c>
      <c r="P138" s="2">
        <f t="shared" si="44"/>
        <v>5071.4059999999999</v>
      </c>
      <c r="Q138" s="2">
        <f>$AD$4/SQRT(1-$AD$7*SIN(RADIANS($O138))^2)</f>
        <v>6381405.9830650613</v>
      </c>
      <c r="R138" s="20">
        <f t="shared" si="45"/>
        <v>2224597.3759034951</v>
      </c>
      <c r="S138" s="20">
        <f t="shared" si="46"/>
        <v>-5440371.7050290583</v>
      </c>
      <c r="T138" s="20">
        <f>((1-$AD$7)*$Q138+$P138)*SIN(RADIANS($O138))</f>
        <v>-2481412.3273898317</v>
      </c>
      <c r="U138" s="5">
        <f t="shared" si="47"/>
        <v>-586.68631434974554</v>
      </c>
      <c r="V138" s="5">
        <f t="shared" si="48"/>
        <v>-428.77486739554365</v>
      </c>
      <c r="W138" s="5">
        <f t="shared" si="49"/>
        <v>-3.480423257319103</v>
      </c>
      <c r="X138" s="5">
        <f t="shared" si="50"/>
        <v>725.94645672668537</v>
      </c>
      <c r="Y138" s="5">
        <f t="shared" si="51"/>
        <v>-547.18516799686586</v>
      </c>
      <c r="Z138" s="5">
        <f t="shared" si="52"/>
        <v>291.62543851778457</v>
      </c>
      <c r="AA138" s="5">
        <f t="shared" si="53"/>
        <v>-3.5099834447523079</v>
      </c>
      <c r="AB138" s="5">
        <f t="shared" si="54"/>
        <v>725.94645672668537</v>
      </c>
      <c r="AF138" s="1">
        <v>2224597.5617</v>
      </c>
      <c r="AG138" s="1">
        <v>-5440372.1142999995</v>
      </c>
      <c r="AH138" s="1">
        <v>-2481412.4988000002</v>
      </c>
      <c r="AJ138" s="26">
        <f>R138-AF138</f>
        <v>-0.18579650484025478</v>
      </c>
      <c r="AK138" s="26">
        <f>S138-AG138</f>
        <v>0.40927094127982855</v>
      </c>
      <c r="AL138" s="26">
        <f>T138-AH138</f>
        <v>0.17141016852110624</v>
      </c>
    </row>
    <row r="139" spans="1:38">
      <c r="A139" s="10" t="s">
        <v>9</v>
      </c>
      <c r="B139" s="1">
        <v>47.770000000018626</v>
      </c>
      <c r="C139" s="1">
        <v>161.04999999981374</v>
      </c>
      <c r="D139" s="1">
        <v>14.492000000000001</v>
      </c>
      <c r="E139" s="2">
        <f t="shared" si="40"/>
        <v>167.98534281282335</v>
      </c>
      <c r="G139" s="2">
        <f t="shared" si="38"/>
        <v>627838</v>
      </c>
      <c r="H139" s="2">
        <f t="shared" si="39"/>
        <v>7453232</v>
      </c>
      <c r="I139" s="19">
        <v>5014.4920000000002</v>
      </c>
      <c r="J139">
        <v>14.794</v>
      </c>
      <c r="K139" s="1">
        <f t="shared" si="41"/>
        <v>5029.2860000000001</v>
      </c>
      <c r="L139" s="2">
        <f t="shared" si="42"/>
        <v>627648.73</v>
      </c>
      <c r="M139" s="2">
        <f t="shared" si="43"/>
        <v>7452864.0800000001</v>
      </c>
      <c r="N139" s="3">
        <f>-1*Sheet2!D139</f>
        <v>-67.754235716799997</v>
      </c>
      <c r="O139" s="3">
        <f>-1*Sheet2!E139</f>
        <v>-23.027762051300002</v>
      </c>
      <c r="P139" s="2">
        <f t="shared" si="44"/>
        <v>5071.53</v>
      </c>
      <c r="Q139" s="2">
        <f>$AD$4/SQRT(1-$AD$7*SIN(RADIANS($O139))^2)</f>
        <v>6381406.3007692965</v>
      </c>
      <c r="R139" s="20">
        <f t="shared" si="45"/>
        <v>2225133.1157212402</v>
      </c>
      <c r="S139" s="20">
        <f t="shared" si="46"/>
        <v>-5440097.3452642793</v>
      </c>
      <c r="T139" s="20">
        <f>((1-$AD$7)*$Q139+$P139)*SIN(RADIANS($O139))</f>
        <v>-2481532.984870445</v>
      </c>
      <c r="U139" s="5">
        <f t="shared" si="47"/>
        <v>13.044641334052756</v>
      </c>
      <c r="V139" s="5">
        <f t="shared" si="48"/>
        <v>-559.81463793669059</v>
      </c>
      <c r="W139" s="5">
        <f t="shared" si="49"/>
        <v>-3.3396888978371351</v>
      </c>
      <c r="X139" s="5">
        <f t="shared" si="50"/>
        <v>559.40820697776269</v>
      </c>
      <c r="Y139" s="5">
        <f t="shared" si="51"/>
        <v>52.545444155236268</v>
      </c>
      <c r="Z139" s="5">
        <f t="shared" si="52"/>
        <v>160.58410819869587</v>
      </c>
      <c r="AA139" s="5">
        <f t="shared" si="53"/>
        <v>-3.3580923431664047</v>
      </c>
      <c r="AB139" s="5">
        <f t="shared" si="54"/>
        <v>559.40820697776269</v>
      </c>
      <c r="AJ139" s="26">
        <f>R139-AF139</f>
        <v>2225133.1157212402</v>
      </c>
      <c r="AK139" s="26">
        <f>S139-AG139</f>
        <v>-5440097.3452642793</v>
      </c>
      <c r="AL139" s="26">
        <f>T139-AH139</f>
        <v>-2481532.984870445</v>
      </c>
    </row>
    <row r="140" spans="1:38">
      <c r="A140" s="10" t="s">
        <v>10</v>
      </c>
      <c r="B140" s="1">
        <v>-7.2299999999813735</v>
      </c>
      <c r="C140" s="1">
        <v>-198.95000000018626</v>
      </c>
      <c r="D140" s="1">
        <v>20.802</v>
      </c>
      <c r="E140" s="2">
        <f t="shared" si="40"/>
        <v>199.08132860736549</v>
      </c>
      <c r="G140" s="2">
        <f t="shared" si="38"/>
        <v>627783</v>
      </c>
      <c r="H140" s="2">
        <f t="shared" si="39"/>
        <v>7452872</v>
      </c>
      <c r="I140" s="19">
        <v>5020.8019999999997</v>
      </c>
      <c r="J140">
        <v>14.794</v>
      </c>
      <c r="K140" s="1">
        <f t="shared" si="41"/>
        <v>5035.5959999999995</v>
      </c>
      <c r="L140" s="2">
        <f t="shared" si="42"/>
        <v>627593.73</v>
      </c>
      <c r="M140" s="2">
        <f t="shared" si="43"/>
        <v>7452504.0800000001</v>
      </c>
      <c r="N140" s="3">
        <f>-1*Sheet2!D140</f>
        <v>-67.754742510200003</v>
      </c>
      <c r="O140" s="3">
        <f>-1*Sheet2!E140</f>
        <v>-23.031017533</v>
      </c>
      <c r="P140" s="2">
        <f t="shared" si="44"/>
        <v>5077.8399999999992</v>
      </c>
      <c r="Q140" s="2">
        <f>$AD$4/SQRT(1-$AD$7*SIN(RADIANS($O140))^2)</f>
        <v>6381407.175548573</v>
      </c>
      <c r="R140" s="20">
        <f t="shared" si="45"/>
        <v>2225033.7590630804</v>
      </c>
      <c r="S140" s="20">
        <f t="shared" si="46"/>
        <v>-5439991.7555019446</v>
      </c>
      <c r="T140" s="20">
        <f>((1-$AD$7)*$Q140+$P140)*SIN(RADIANS($O140))</f>
        <v>-2481867.5127504393</v>
      </c>
      <c r="U140" s="5">
        <f t="shared" si="47"/>
        <v>-38.942858826573129</v>
      </c>
      <c r="V140" s="5">
        <f t="shared" si="48"/>
        <v>-920.63018635996082</v>
      </c>
      <c r="W140" s="5">
        <f t="shared" si="49"/>
        <v>2.9281470254869646</v>
      </c>
      <c r="X140" s="5">
        <f t="shared" si="50"/>
        <v>920.5336126585064</v>
      </c>
      <c r="Y140" s="5">
        <f t="shared" si="51"/>
        <v>0.55703449276018091</v>
      </c>
      <c r="Z140" s="5">
        <f t="shared" si="52"/>
        <v>-200.23059018657054</v>
      </c>
      <c r="AA140" s="5">
        <f t="shared" si="53"/>
        <v>2.9509974496495914</v>
      </c>
      <c r="AB140" s="5">
        <f t="shared" si="54"/>
        <v>920.5336126585064</v>
      </c>
      <c r="AJ140" s="26">
        <f>R140-AF140</f>
        <v>2225033.7590630804</v>
      </c>
      <c r="AK140" s="26">
        <f>S140-AG140</f>
        <v>-5439991.7555019446</v>
      </c>
      <c r="AL140" s="26">
        <f>T140-AH140</f>
        <v>-2481867.5127504393</v>
      </c>
    </row>
    <row r="141" spans="1:38">
      <c r="A141" s="10" t="s">
        <v>11</v>
      </c>
      <c r="B141" s="1">
        <v>2330.7700000000186</v>
      </c>
      <c r="C141" s="1">
        <v>2205.0499999998137</v>
      </c>
      <c r="D141" s="1" t="s">
        <v>138</v>
      </c>
      <c r="E141" s="2">
        <f t="shared" si="40"/>
        <v>3208.5408358628169</v>
      </c>
      <c r="G141" s="2">
        <f t="shared" si="38"/>
        <v>630121</v>
      </c>
      <c r="H141" s="2">
        <f t="shared" si="39"/>
        <v>7455276</v>
      </c>
      <c r="I141" s="19">
        <v>4576.8729999999996</v>
      </c>
      <c r="J141">
        <v>14.794</v>
      </c>
      <c r="K141" s="1">
        <f t="shared" si="41"/>
        <v>4591.6669999999995</v>
      </c>
      <c r="L141" s="2">
        <f t="shared" si="42"/>
        <v>629931.73</v>
      </c>
      <c r="M141" s="2">
        <f t="shared" si="43"/>
        <v>7454908.0800000001</v>
      </c>
      <c r="N141" s="3">
        <f>-1*Sheet2!D141</f>
        <v>-67.732131975399994</v>
      </c>
      <c r="O141" s="3">
        <f>-1*Sheet2!E141</f>
        <v>-23.0091253113</v>
      </c>
      <c r="P141" s="2">
        <f t="shared" si="44"/>
        <v>4633.9109999999991</v>
      </c>
      <c r="Q141" s="2">
        <f>$AD$4/SQRT(1-$AD$7*SIN(RADIANS($O141))^2)</f>
        <v>6381401.2947492134</v>
      </c>
      <c r="R141" s="20">
        <f t="shared" si="45"/>
        <v>2227385.0746896206</v>
      </c>
      <c r="S141" s="20">
        <f t="shared" si="46"/>
        <v>-5439613.2143012704</v>
      </c>
      <c r="T141" s="20">
        <f>((1-$AD$7)*$Q141+$P141)*SIN(RADIANS($O141))</f>
        <v>-2479460.8296526521</v>
      </c>
      <c r="U141" s="5">
        <f t="shared" si="47"/>
        <v>2280.6702034514637</v>
      </c>
      <c r="V141" s="5">
        <f t="shared" si="48"/>
        <v>1505.4702827725862</v>
      </c>
      <c r="W141" s="5">
        <f t="shared" si="49"/>
        <v>-441.51971760949493</v>
      </c>
      <c r="X141" s="5">
        <f t="shared" si="50"/>
        <v>2730.2263012493868</v>
      </c>
      <c r="Y141" s="5">
        <f t="shared" si="51"/>
        <v>2320.1737240522702</v>
      </c>
      <c r="Z141" s="5">
        <f t="shared" si="52"/>
        <v>2225.8133454839904</v>
      </c>
      <c r="AA141" s="5">
        <f t="shared" si="53"/>
        <v>-441.78643644559583</v>
      </c>
      <c r="AB141" s="5">
        <f t="shared" si="54"/>
        <v>2730.2263012493868</v>
      </c>
      <c r="AJ141" s="26">
        <f>R141-AF141</f>
        <v>2227385.0746896206</v>
      </c>
      <c r="AK141" s="26">
        <f>S141-AG141</f>
        <v>-5439613.2143012704</v>
      </c>
      <c r="AL141" s="26">
        <f>T141-AH141</f>
        <v>-2479460.8296526521</v>
      </c>
    </row>
    <row r="142" spans="1:38">
      <c r="A142" s="10" t="s">
        <v>12</v>
      </c>
      <c r="B142" s="1">
        <v>3730.7700000000186</v>
      </c>
      <c r="C142" s="1">
        <v>2250.0499999998137</v>
      </c>
      <c r="D142" s="1" t="s">
        <v>138</v>
      </c>
      <c r="E142" s="2">
        <f t="shared" si="40"/>
        <v>4356.7613883938266</v>
      </c>
      <c r="G142" s="2">
        <f t="shared" si="38"/>
        <v>631521</v>
      </c>
      <c r="H142" s="2">
        <f t="shared" si="39"/>
        <v>7455321</v>
      </c>
      <c r="I142" s="19">
        <v>4681.8450000000003</v>
      </c>
      <c r="J142">
        <v>14.794</v>
      </c>
      <c r="K142" s="1">
        <f t="shared" si="41"/>
        <v>4696.6390000000001</v>
      </c>
      <c r="L142" s="2">
        <f t="shared" si="42"/>
        <v>631331.73</v>
      </c>
      <c r="M142" s="2">
        <f t="shared" si="43"/>
        <v>7454953.0800000001</v>
      </c>
      <c r="N142" s="3">
        <f>-1*Sheet2!D142</f>
        <v>-67.718477299900002</v>
      </c>
      <c r="O142" s="3">
        <f>-1*Sheet2!E142</f>
        <v>-23.008608939799998</v>
      </c>
      <c r="P142" s="2">
        <f t="shared" si="44"/>
        <v>4738.8829999999998</v>
      </c>
      <c r="Q142" s="2">
        <f>$AD$4/SQRT(1-$AD$7*SIN(RADIANS($O142))^2)</f>
        <v>6381401.1560914069</v>
      </c>
      <c r="R142" s="20">
        <f t="shared" si="45"/>
        <v>2228726.4906654232</v>
      </c>
      <c r="S142" s="20">
        <f t="shared" si="46"/>
        <v>-5439192.3363859858</v>
      </c>
      <c r="T142" s="20">
        <f>((1-$AD$7)*$Q142+$P142)*SIN(RADIANS($O142))</f>
        <v>-2479449.1858422901</v>
      </c>
      <c r="U142" s="5">
        <f t="shared" si="47"/>
        <v>3681.5788730999311</v>
      </c>
      <c r="V142" s="5">
        <f t="shared" si="48"/>
        <v>1562.4451311570506</v>
      </c>
      <c r="W142" s="5">
        <f t="shared" si="49"/>
        <v>-337.21543204189663</v>
      </c>
      <c r="X142" s="5">
        <f t="shared" si="50"/>
        <v>3995.6663306680111</v>
      </c>
      <c r="Y142" s="5">
        <f t="shared" si="51"/>
        <v>3721.083188491597</v>
      </c>
      <c r="Z142" s="5">
        <f t="shared" si="52"/>
        <v>2282.7963434651638</v>
      </c>
      <c r="AA142" s="5">
        <f t="shared" si="53"/>
        <v>-337.4972787261338</v>
      </c>
      <c r="AB142" s="5">
        <f t="shared" si="54"/>
        <v>3995.6663306680111</v>
      </c>
      <c r="AJ142" s="26">
        <f>R142-AF142</f>
        <v>2228726.4906654232</v>
      </c>
      <c r="AK142" s="26">
        <f>S142-AG142</f>
        <v>-5439192.3363859858</v>
      </c>
      <c r="AL142" s="26">
        <f>T142-AH142</f>
        <v>-2479449.1858422901</v>
      </c>
    </row>
    <row r="143" spans="1:38">
      <c r="A143" s="10" t="s">
        <v>13</v>
      </c>
      <c r="B143" s="1">
        <v>3567.7700000000186</v>
      </c>
      <c r="C143" s="1">
        <v>2610.0499999998137</v>
      </c>
      <c r="D143" s="1" t="s">
        <v>138</v>
      </c>
      <c r="E143" s="2">
        <f t="shared" si="40"/>
        <v>4420.5592152350091</v>
      </c>
      <c r="G143" s="2">
        <f t="shared" si="38"/>
        <v>631358</v>
      </c>
      <c r="H143" s="2">
        <f t="shared" si="39"/>
        <v>7455681</v>
      </c>
      <c r="I143" s="19">
        <v>4698.5479999999998</v>
      </c>
      <c r="J143">
        <v>14.794</v>
      </c>
      <c r="K143" s="1">
        <f t="shared" si="41"/>
        <v>4713.3419999999996</v>
      </c>
      <c r="L143" s="2">
        <f t="shared" si="42"/>
        <v>631168.73</v>
      </c>
      <c r="M143" s="2">
        <f t="shared" si="43"/>
        <v>7455313.0800000001</v>
      </c>
      <c r="N143" s="3">
        <f>-1*Sheet2!D143</f>
        <v>-67.720098201599995</v>
      </c>
      <c r="O143" s="3">
        <f>-1*Sheet2!E143</f>
        <v>-23.005370580800001</v>
      </c>
      <c r="P143" s="2">
        <f t="shared" si="44"/>
        <v>4755.5859999999993</v>
      </c>
      <c r="Q143" s="2">
        <f>$AD$4/SQRT(1-$AD$7*SIN(RADIANS($O143))^2)</f>
        <v>6381400.2865715967</v>
      </c>
      <c r="R143" s="20">
        <f t="shared" si="45"/>
        <v>2228631.6253732489</v>
      </c>
      <c r="S143" s="20">
        <f t="shared" si="46"/>
        <v>-5439399.4119768376</v>
      </c>
      <c r="T143" s="20">
        <f>((1-$AD$7)*$Q143+$P143)*SIN(RADIANS($O143))</f>
        <v>-2479125.3643298545</v>
      </c>
      <c r="U143" s="5">
        <f t="shared" si="47"/>
        <v>3515.3801758698337</v>
      </c>
      <c r="V143" s="5">
        <f t="shared" si="48"/>
        <v>1921.3869919946246</v>
      </c>
      <c r="W143" s="5">
        <f t="shared" si="49"/>
        <v>-320.517244133281</v>
      </c>
      <c r="X143" s="5">
        <f t="shared" si="50"/>
        <v>4002.4383737958929</v>
      </c>
      <c r="Y143" s="5">
        <f t="shared" si="51"/>
        <v>3554.8855378808407</v>
      </c>
      <c r="Z143" s="5">
        <f t="shared" si="52"/>
        <v>2641.740533209791</v>
      </c>
      <c r="AA143" s="5">
        <f t="shared" si="53"/>
        <v>-320.8387829359458</v>
      </c>
      <c r="AB143" s="5">
        <f t="shared" si="54"/>
        <v>4002.4383737958929</v>
      </c>
      <c r="AJ143" s="26">
        <f>R143-AF143</f>
        <v>2228631.6253732489</v>
      </c>
      <c r="AK143" s="26">
        <f>S143-AG143</f>
        <v>-5439399.4119768376</v>
      </c>
      <c r="AL143" s="26">
        <f>T143-AH143</f>
        <v>-2479125.3643298545</v>
      </c>
    </row>
    <row r="144" spans="1:38">
      <c r="A144" s="10" t="s">
        <v>14</v>
      </c>
      <c r="B144" s="1">
        <v>3025.5700000000652</v>
      </c>
      <c r="C144" s="1">
        <v>2639.4500000001863</v>
      </c>
      <c r="D144" s="1" t="s">
        <v>138</v>
      </c>
      <c r="E144" s="2">
        <f t="shared" si="40"/>
        <v>4015.0678857774469</v>
      </c>
      <c r="G144" s="2">
        <f t="shared" si="38"/>
        <v>630815.80000000005</v>
      </c>
      <c r="H144" s="2">
        <f t="shared" si="39"/>
        <v>7455710.4000000004</v>
      </c>
      <c r="I144" s="19">
        <v>4828.2889999999998</v>
      </c>
      <c r="J144">
        <v>14.794</v>
      </c>
      <c r="K144" s="1">
        <f t="shared" si="41"/>
        <v>4843.0829999999996</v>
      </c>
      <c r="L144" s="2">
        <f t="shared" si="42"/>
        <v>630626.53</v>
      </c>
      <c r="M144" s="2">
        <f t="shared" si="43"/>
        <v>7455342.4800000004</v>
      </c>
      <c r="N144" s="3">
        <f>-1*Sheet2!D144</f>
        <v>-67.725390294500002</v>
      </c>
      <c r="O144" s="3">
        <f>-1*Sheet2!E144</f>
        <v>-23.005147732200001</v>
      </c>
      <c r="P144" s="2">
        <f t="shared" si="44"/>
        <v>4885.3269999999993</v>
      </c>
      <c r="Q144" s="2">
        <f>$AD$4/SQRT(1-$AD$7*SIN(RADIANS($O144))^2)</f>
        <v>6381400.226738845</v>
      </c>
      <c r="R144" s="20">
        <f t="shared" si="45"/>
        <v>2228178.1340962299</v>
      </c>
      <c r="S144" s="20">
        <f t="shared" si="46"/>
        <v>-5439724.6781398049</v>
      </c>
      <c r="T144" s="20">
        <f>((1-$AD$7)*$Q144+$P144)*SIN(RADIANS($O144))</f>
        <v>-2479153.3354765889</v>
      </c>
      <c r="U144" s="5">
        <f t="shared" si="47"/>
        <v>2972.5038977450681</v>
      </c>
      <c r="V144" s="5">
        <f t="shared" si="48"/>
        <v>1946.2415962007356</v>
      </c>
      <c r="W144" s="5">
        <f t="shared" si="49"/>
        <v>-190.50803118041483</v>
      </c>
      <c r="X144" s="5">
        <f t="shared" si="50"/>
        <v>3549.5645257461642</v>
      </c>
      <c r="Y144" s="5">
        <f t="shared" si="51"/>
        <v>3012.0101291508995</v>
      </c>
      <c r="Z144" s="5">
        <f t="shared" si="52"/>
        <v>2666.6113131601433</v>
      </c>
      <c r="AA144" s="5">
        <f t="shared" si="53"/>
        <v>-190.82903309223536</v>
      </c>
      <c r="AB144" s="5">
        <f t="shared" si="54"/>
        <v>3549.5645257461642</v>
      </c>
      <c r="AJ144" s="26">
        <f>R144-AF144</f>
        <v>2228178.1340962299</v>
      </c>
      <c r="AK144" s="26">
        <f>S144-AG144</f>
        <v>-5439724.6781398049</v>
      </c>
      <c r="AL144" s="26">
        <f>T144-AH144</f>
        <v>-2479153.3354765889</v>
      </c>
    </row>
    <row r="145" spans="1:38">
      <c r="A145" s="10" t="s">
        <v>15</v>
      </c>
      <c r="B145" s="1">
        <v>3840.9699999999721</v>
      </c>
      <c r="C145" s="1">
        <v>2675.8499999996275</v>
      </c>
      <c r="D145" s="1" t="s">
        <v>138</v>
      </c>
      <c r="E145" s="2">
        <f t="shared" si="40"/>
        <v>4681.1562421476374</v>
      </c>
      <c r="G145" s="2">
        <f t="shared" si="38"/>
        <v>631631.19999999995</v>
      </c>
      <c r="H145" s="2">
        <f t="shared" si="39"/>
        <v>7455746.7999999998</v>
      </c>
      <c r="I145" s="19">
        <v>4870.58</v>
      </c>
      <c r="J145">
        <v>14.794</v>
      </c>
      <c r="K145" s="1">
        <f t="shared" si="41"/>
        <v>4885.3739999999998</v>
      </c>
      <c r="L145" s="2">
        <f t="shared" si="42"/>
        <v>631441.92999999993</v>
      </c>
      <c r="M145" s="2">
        <f t="shared" si="43"/>
        <v>7455378.8799999999</v>
      </c>
      <c r="N145" s="3">
        <f>-1*Sheet2!D145</f>
        <v>-67.717438536499998</v>
      </c>
      <c r="O145" s="3">
        <f>-1*Sheet2!E145</f>
        <v>-23.004754763600001</v>
      </c>
      <c r="P145" s="2">
        <f t="shared" si="44"/>
        <v>4927.6179999999995</v>
      </c>
      <c r="Q145" s="2">
        <f>$AD$4/SQRT(1-$AD$7*SIN(RADIANS($O145))^2)</f>
        <v>6381400.1212315727</v>
      </c>
      <c r="R145" s="20">
        <f t="shared" si="45"/>
        <v>2228954.2755674431</v>
      </c>
      <c r="S145" s="20">
        <f t="shared" si="46"/>
        <v>-5439467.1600007275</v>
      </c>
      <c r="T145" s="20">
        <f>((1-$AD$7)*$Q145+$P145)*SIN(RADIANS($O145))</f>
        <v>-2479129.774344644</v>
      </c>
      <c r="U145" s="5">
        <f t="shared" si="47"/>
        <v>3788.3673804307759</v>
      </c>
      <c r="V145" s="5">
        <f t="shared" si="48"/>
        <v>1989.6238129806143</v>
      </c>
      <c r="W145" s="5">
        <f t="shared" si="49"/>
        <v>-148.66232510941063</v>
      </c>
      <c r="X145" s="5">
        <f t="shared" si="50"/>
        <v>4274.9279070918647</v>
      </c>
      <c r="Y145" s="5">
        <f t="shared" si="51"/>
        <v>3827.8739846330523</v>
      </c>
      <c r="Z145" s="5">
        <f t="shared" si="52"/>
        <v>2709.9961320477169</v>
      </c>
      <c r="AA145" s="5">
        <f t="shared" si="53"/>
        <v>-148.99329433626338</v>
      </c>
      <c r="AB145" s="5">
        <f t="shared" si="54"/>
        <v>4274.9279070918647</v>
      </c>
      <c r="AJ145" s="26">
        <f>R145-AF145</f>
        <v>2228954.2755674431</v>
      </c>
      <c r="AK145" s="26">
        <f>S145-AG145</f>
        <v>-5439467.1600007275</v>
      </c>
      <c r="AL145" s="26">
        <f>T145-AH145</f>
        <v>-2479129.774344644</v>
      </c>
    </row>
    <row r="146" spans="1:38">
      <c r="A146" s="10" t="s">
        <v>16</v>
      </c>
      <c r="B146" s="1">
        <v>3987.7700000000186</v>
      </c>
      <c r="C146" s="1">
        <v>3218.0499999998137</v>
      </c>
      <c r="D146" s="1" t="s">
        <v>138</v>
      </c>
      <c r="E146" s="2">
        <f t="shared" si="40"/>
        <v>5124.2712043176389</v>
      </c>
      <c r="G146" s="2">
        <f t="shared" si="38"/>
        <v>631778</v>
      </c>
      <c r="H146" s="2">
        <f t="shared" si="39"/>
        <v>7456289</v>
      </c>
      <c r="I146" s="19">
        <v>4940.6459999999997</v>
      </c>
      <c r="J146">
        <v>14.794</v>
      </c>
      <c r="K146" s="1">
        <f t="shared" si="41"/>
        <v>4955.4399999999996</v>
      </c>
      <c r="L146" s="2">
        <f t="shared" si="42"/>
        <v>631588.73</v>
      </c>
      <c r="M146" s="2">
        <f t="shared" si="43"/>
        <v>7455921.0800000001</v>
      </c>
      <c r="N146" s="3">
        <f>-1*Sheet2!D146</f>
        <v>-67.716052721400004</v>
      </c>
      <c r="O146" s="3">
        <f>-1*Sheet2!E146</f>
        <v>-22.999846459099999</v>
      </c>
      <c r="P146" s="2">
        <f t="shared" si="44"/>
        <v>4997.6839999999993</v>
      </c>
      <c r="Q146" s="2">
        <f>$AD$4/SQRT(1-$AD$7*SIN(RADIANS($O146))^2)</f>
        <v>6381398.8035298791</v>
      </c>
      <c r="R146" s="20">
        <f t="shared" si="45"/>
        <v>2229190.9032803443</v>
      </c>
      <c r="S146" s="20">
        <f t="shared" si="46"/>
        <v>-5439669.6231405819</v>
      </c>
      <c r="T146" s="20">
        <f>((1-$AD$7)*$Q146+$P146)*SIN(RADIANS($O146))</f>
        <v>-2478656.4164432138</v>
      </c>
      <c r="U146" s="5">
        <f t="shared" si="47"/>
        <v>3930.7346162967992</v>
      </c>
      <c r="V146" s="5">
        <f t="shared" si="48"/>
        <v>2533.602811951826</v>
      </c>
      <c r="W146" s="5">
        <f t="shared" si="49"/>
        <v>-78.876085856085979</v>
      </c>
      <c r="X146" s="5">
        <f t="shared" si="50"/>
        <v>4671.9531230561215</v>
      </c>
      <c r="Y146" s="5">
        <f t="shared" si="51"/>
        <v>3970.2430817427635</v>
      </c>
      <c r="Z146" s="5">
        <f t="shared" si="52"/>
        <v>3253.9826700953458</v>
      </c>
      <c r="AA146" s="5">
        <f t="shared" si="53"/>
        <v>-79.269647199174187</v>
      </c>
      <c r="AB146" s="5">
        <f t="shared" si="54"/>
        <v>4671.9531230561215</v>
      </c>
      <c r="AJ146" s="26">
        <f>R146-AF146</f>
        <v>2229190.9032803443</v>
      </c>
      <c r="AK146" s="26">
        <f>S146-AG146</f>
        <v>-5439669.6231405819</v>
      </c>
      <c r="AL146" s="26">
        <f>T146-AH146</f>
        <v>-2478656.4164432138</v>
      </c>
    </row>
    <row r="147" spans="1:38">
      <c r="A147" s="10" t="s">
        <v>17</v>
      </c>
      <c r="B147" s="1">
        <v>4389.1700000000419</v>
      </c>
      <c r="C147" s="1">
        <v>3520.25</v>
      </c>
      <c r="D147" s="1" t="s">
        <v>138</v>
      </c>
      <c r="E147" s="2">
        <f t="shared" si="40"/>
        <v>5626.4529991283471</v>
      </c>
      <c r="G147" s="2">
        <f t="shared" si="38"/>
        <v>632179.4</v>
      </c>
      <c r="H147" s="2">
        <f t="shared" si="39"/>
        <v>7456591.2000000002</v>
      </c>
      <c r="I147" s="19">
        <v>4952.1350000000002</v>
      </c>
      <c r="J147">
        <v>14.794</v>
      </c>
      <c r="K147" s="1">
        <f t="shared" si="41"/>
        <v>4966.9290000000001</v>
      </c>
      <c r="L147" s="2">
        <f t="shared" si="42"/>
        <v>631990.13</v>
      </c>
      <c r="M147" s="2">
        <f t="shared" si="43"/>
        <v>7456223.2800000003</v>
      </c>
      <c r="N147" s="3">
        <f>-1*Sheet2!D147</f>
        <v>-67.712162808100004</v>
      </c>
      <c r="O147" s="3">
        <f>-1*Sheet2!E147</f>
        <v>-22.997085448899998</v>
      </c>
      <c r="P147" s="2">
        <f t="shared" si="44"/>
        <v>5009.1729999999998</v>
      </c>
      <c r="Q147" s="2">
        <f>$AD$4/SQRT(1-$AD$7*SIN(RADIANS($O147))^2)</f>
        <v>6381398.0623949682</v>
      </c>
      <c r="R147" s="20">
        <f t="shared" si="45"/>
        <v>2229609.5618457673</v>
      </c>
      <c r="S147" s="20">
        <f t="shared" si="46"/>
        <v>-5439638.6789984321</v>
      </c>
      <c r="T147" s="20">
        <f>((1-$AD$7)*$Q147+$P147)*SIN(RADIANS($O147))</f>
        <v>-2478379.2217033049</v>
      </c>
      <c r="U147" s="5">
        <f t="shared" si="47"/>
        <v>4329.9469216897423</v>
      </c>
      <c r="V147" s="5">
        <f t="shared" si="48"/>
        <v>2839.5043521860298</v>
      </c>
      <c r="W147" s="5">
        <f t="shared" si="49"/>
        <v>-67.774686224551488</v>
      </c>
      <c r="X147" s="5">
        <f t="shared" si="50"/>
        <v>5172.8956520729353</v>
      </c>
      <c r="Y147" s="5">
        <f t="shared" si="51"/>
        <v>4369.4562597316481</v>
      </c>
      <c r="Z147" s="5">
        <f t="shared" si="52"/>
        <v>3559.8844182895064</v>
      </c>
      <c r="AA147" s="5">
        <f t="shared" si="53"/>
        <v>-68.205419238869581</v>
      </c>
      <c r="AB147" s="5">
        <f t="shared" si="54"/>
        <v>5172.8956520729353</v>
      </c>
      <c r="AJ147" s="26">
        <f>R147-AF147</f>
        <v>2229609.5618457673</v>
      </c>
      <c r="AK147" s="26">
        <f>S147-AG147</f>
        <v>-5439638.6789984321</v>
      </c>
      <c r="AL147" s="26">
        <f>T147-AH147</f>
        <v>-2478379.2217033049</v>
      </c>
    </row>
    <row r="148" spans="1:38">
      <c r="A148" s="10" t="s">
        <v>18</v>
      </c>
      <c r="B148" s="1">
        <v>4189.87</v>
      </c>
      <c r="C148" s="1">
        <v>3828.0499999998137</v>
      </c>
      <c r="D148" s="1" t="s">
        <v>138</v>
      </c>
      <c r="E148" s="2">
        <f t="shared" si="40"/>
        <v>5675.2953596617836</v>
      </c>
      <c r="G148" s="2">
        <f t="shared" si="38"/>
        <v>631980.1</v>
      </c>
      <c r="H148" s="2">
        <f t="shared" si="39"/>
        <v>7456899</v>
      </c>
      <c r="I148" s="19">
        <v>4988.2759999999998</v>
      </c>
      <c r="J148">
        <v>14.794</v>
      </c>
      <c r="K148" s="1">
        <f t="shared" si="41"/>
        <v>5003.07</v>
      </c>
      <c r="L148" s="2">
        <f t="shared" si="42"/>
        <v>631790.82999999996</v>
      </c>
      <c r="M148" s="2">
        <f t="shared" si="43"/>
        <v>7456531.0800000001</v>
      </c>
      <c r="N148" s="3">
        <f>-1*Sheet2!D148</f>
        <v>-67.714133344399997</v>
      </c>
      <c r="O148" s="3">
        <f>-1*Sheet2!E148</f>
        <v>-22.994321452499999</v>
      </c>
      <c r="P148" s="2">
        <f t="shared" si="44"/>
        <v>5045.3139999999994</v>
      </c>
      <c r="Q148" s="2">
        <f>$AD$4/SQRT(1-$AD$7*SIN(RADIANS($O148))^2)</f>
        <v>6381397.3205278339</v>
      </c>
      <c r="R148" s="20">
        <f t="shared" si="45"/>
        <v>2229480.4791583405</v>
      </c>
      <c r="S148" s="20">
        <f t="shared" si="46"/>
        <v>-5439856.8767108861</v>
      </c>
      <c r="T148" s="20">
        <f>((1-$AD$7)*$Q148+$P148)*SIN(RADIANS($O148))</f>
        <v>-2478111.3456679569</v>
      </c>
      <c r="U148" s="5">
        <f t="shared" si="47"/>
        <v>4127.8670606163769</v>
      </c>
      <c r="V148" s="5">
        <f t="shared" si="48"/>
        <v>3145.9166151309751</v>
      </c>
      <c r="W148" s="5">
        <f t="shared" si="49"/>
        <v>-31.644268391233709</v>
      </c>
      <c r="X148" s="5">
        <f t="shared" si="50"/>
        <v>5184.8934231123385</v>
      </c>
      <c r="Y148" s="5">
        <f t="shared" si="51"/>
        <v>4167.3774274057869</v>
      </c>
      <c r="Z148" s="5">
        <f t="shared" si="52"/>
        <v>3866.3013092767928</v>
      </c>
      <c r="AA148" s="5">
        <f t="shared" si="53"/>
        <v>-32.108512573820462</v>
      </c>
      <c r="AB148" s="5">
        <f t="shared" si="54"/>
        <v>5184.8934231123385</v>
      </c>
      <c r="AJ148" s="26">
        <f>R148-AF148</f>
        <v>2229480.4791583405</v>
      </c>
      <c r="AK148" s="26">
        <f>S148-AG148</f>
        <v>-5439856.8767108861</v>
      </c>
      <c r="AL148" s="26">
        <f>T148-AH148</f>
        <v>-2478111.3456679569</v>
      </c>
    </row>
    <row r="149" spans="1:38">
      <c r="A149" s="10" t="s">
        <v>19</v>
      </c>
      <c r="B149" s="1">
        <v>3912.7700000000186</v>
      </c>
      <c r="C149" s="1">
        <v>4671.3499999996275</v>
      </c>
      <c r="D149" s="1" t="s">
        <v>138</v>
      </c>
      <c r="E149" s="2">
        <f t="shared" si="40"/>
        <v>6093.5441161442877</v>
      </c>
      <c r="G149" s="2">
        <f t="shared" si="38"/>
        <v>631703</v>
      </c>
      <c r="H149" s="2">
        <f t="shared" si="39"/>
        <v>7457742.2999999998</v>
      </c>
      <c r="I149" s="19">
        <v>5005.0569999999998</v>
      </c>
      <c r="J149">
        <v>14.794</v>
      </c>
      <c r="K149" s="1">
        <f t="shared" si="41"/>
        <v>5019.8509999999997</v>
      </c>
      <c r="L149" s="2">
        <f t="shared" si="42"/>
        <v>631513.73</v>
      </c>
      <c r="M149" s="2">
        <f t="shared" si="43"/>
        <v>7457374.3799999999</v>
      </c>
      <c r="N149" s="3">
        <f>-1*Sheet2!D149</f>
        <v>-67.716908416699994</v>
      </c>
      <c r="O149" s="3">
        <f>-1*Sheet2!E149</f>
        <v>-22.986727377200001</v>
      </c>
      <c r="P149" s="2">
        <f t="shared" si="44"/>
        <v>5062.0949999999993</v>
      </c>
      <c r="Q149" s="2">
        <f>$AD$4/SQRT(1-$AD$7*SIN(RADIANS($O149))^2)</f>
        <v>6381395.2826064909</v>
      </c>
      <c r="R149" s="20">
        <f t="shared" si="45"/>
        <v>2229347.511035135</v>
      </c>
      <c r="S149" s="20">
        <f t="shared" si="46"/>
        <v>-5440283.3356192084</v>
      </c>
      <c r="T149" s="20">
        <f>((1-$AD$7)*$Q149+$P149)*SIN(RADIANS($O149))</f>
        <v>-2477343.0868857522</v>
      </c>
      <c r="U149" s="5">
        <f t="shared" si="47"/>
        <v>3843.347823275622</v>
      </c>
      <c r="V149" s="5">
        <f t="shared" si="48"/>
        <v>3987.6685391857395</v>
      </c>
      <c r="W149" s="5">
        <f t="shared" si="49"/>
        <v>-15.158497435611707</v>
      </c>
      <c r="X149" s="5">
        <f t="shared" si="50"/>
        <v>5532.8373221912261</v>
      </c>
      <c r="Y149" s="5">
        <f t="shared" si="51"/>
        <v>3882.8605042572331</v>
      </c>
      <c r="Z149" s="5">
        <f t="shared" si="52"/>
        <v>4708.0558460765824</v>
      </c>
      <c r="AA149" s="5">
        <f t="shared" si="53"/>
        <v>-15.716473960043004</v>
      </c>
      <c r="AB149" s="5">
        <f t="shared" si="54"/>
        <v>5532.8373221912261</v>
      </c>
      <c r="AJ149" s="26">
        <f>R149-AF149</f>
        <v>2229347.511035135</v>
      </c>
      <c r="AK149" s="26">
        <f>S149-AG149</f>
        <v>-5440283.3356192084</v>
      </c>
      <c r="AL149" s="26">
        <f>T149-AH149</f>
        <v>-2477343.0868857522</v>
      </c>
    </row>
    <row r="150" spans="1:38">
      <c r="A150" s="10" t="s">
        <v>20</v>
      </c>
      <c r="B150" s="1">
        <v>3766.5700000000652</v>
      </c>
      <c r="C150" s="1">
        <v>5328.5499999998137</v>
      </c>
      <c r="D150" s="1" t="s">
        <v>138</v>
      </c>
      <c r="E150" s="2">
        <f t="shared" si="40"/>
        <v>6525.3731439204694</v>
      </c>
      <c r="G150" s="2">
        <f t="shared" si="38"/>
        <v>631556.80000000005</v>
      </c>
      <c r="H150" s="2">
        <f t="shared" si="39"/>
        <v>7458399.5</v>
      </c>
      <c r="I150" s="19">
        <v>5035.5950000000003</v>
      </c>
      <c r="J150">
        <v>14.794</v>
      </c>
      <c r="K150" s="1">
        <f t="shared" si="41"/>
        <v>5050.3890000000001</v>
      </c>
      <c r="L150" s="2">
        <f t="shared" si="42"/>
        <v>631367.53</v>
      </c>
      <c r="M150" s="2">
        <f t="shared" si="43"/>
        <v>7458031.5800000001</v>
      </c>
      <c r="N150" s="3">
        <f>-1*Sheet2!D150</f>
        <v>-67.718390517800003</v>
      </c>
      <c r="O150" s="3">
        <f>-1*Sheet2!E150</f>
        <v>-22.980803618500001</v>
      </c>
      <c r="P150" s="2">
        <f t="shared" si="44"/>
        <v>5092.6329999999998</v>
      </c>
      <c r="Q150" s="2">
        <f>$AD$4/SQRT(1-$AD$7*SIN(RADIANS($O150))^2)</f>
        <v>6381393.6932897009</v>
      </c>
      <c r="R150" s="20">
        <f t="shared" si="45"/>
        <v>2229314.6447632122</v>
      </c>
      <c r="S150" s="20">
        <f t="shared" si="46"/>
        <v>-5440604.2350607598</v>
      </c>
      <c r="T150" s="20">
        <f>((1-$AD$7)*$Q150+$P150)*SIN(RADIANS($O150))</f>
        <v>-2476750.5861095535</v>
      </c>
      <c r="U150" s="5">
        <f t="shared" si="47"/>
        <v>3691.4422963087395</v>
      </c>
      <c r="V150" s="5">
        <f t="shared" si="48"/>
        <v>4644.2716230170845</v>
      </c>
      <c r="W150" s="5">
        <f t="shared" si="49"/>
        <v>15.022860954141606</v>
      </c>
      <c r="X150" s="5">
        <f t="shared" si="50"/>
        <v>5926.7328374943563</v>
      </c>
      <c r="Y150" s="5">
        <f t="shared" si="51"/>
        <v>3730.9568895881839</v>
      </c>
      <c r="Z150" s="5">
        <f t="shared" si="52"/>
        <v>5364.662748910474</v>
      </c>
      <c r="AA150" s="5">
        <f t="shared" si="53"/>
        <v>14.391335915973514</v>
      </c>
      <c r="AB150" s="5">
        <f t="shared" si="54"/>
        <v>5926.7328374943563</v>
      </c>
      <c r="AJ150" s="26">
        <f>R150-AF150</f>
        <v>2229314.6447632122</v>
      </c>
      <c r="AK150" s="26">
        <f>S150-AG150</f>
        <v>-5440604.2350607598</v>
      </c>
      <c r="AL150" s="26">
        <f>T150-AH150</f>
        <v>-2476750.5861095535</v>
      </c>
    </row>
    <row r="151" spans="1:38">
      <c r="A151" s="10" t="s">
        <v>21</v>
      </c>
      <c r="B151" s="1">
        <v>4951.7700000000186</v>
      </c>
      <c r="C151" s="1">
        <v>6454.3499999996275</v>
      </c>
      <c r="D151" s="1" t="s">
        <v>138</v>
      </c>
      <c r="E151" s="2">
        <f t="shared" si="40"/>
        <v>8135.0267396853333</v>
      </c>
      <c r="G151" s="2">
        <f t="shared" si="38"/>
        <v>632742</v>
      </c>
      <c r="H151" s="2">
        <f t="shared" si="39"/>
        <v>7459525.2999999998</v>
      </c>
      <c r="I151" s="19">
        <v>5003.1970000000001</v>
      </c>
      <c r="J151">
        <v>14.794</v>
      </c>
      <c r="K151" s="1">
        <f t="shared" si="41"/>
        <v>5017.991</v>
      </c>
      <c r="L151" s="2">
        <f t="shared" si="42"/>
        <v>632552.73</v>
      </c>
      <c r="M151" s="2">
        <f t="shared" si="43"/>
        <v>7459157.3799999999</v>
      </c>
      <c r="N151" s="3">
        <f>-1*Sheet2!D151</f>
        <v>-67.706926830300006</v>
      </c>
      <c r="O151" s="3">
        <f>-1*Sheet2!E151</f>
        <v>-22.970542420499999</v>
      </c>
      <c r="P151" s="2">
        <f t="shared" si="44"/>
        <v>5060.2349999999997</v>
      </c>
      <c r="Q151" s="2">
        <f>$AD$4/SQRT(1-$AD$7*SIN(RADIANS($O151))^2)</f>
        <v>6381390.9410129823</v>
      </c>
      <c r="R151" s="20">
        <f t="shared" si="45"/>
        <v>2230560.2359051122</v>
      </c>
      <c r="S151" s="20">
        <f t="shared" si="46"/>
        <v>-5440541.2307275478</v>
      </c>
      <c r="T151" s="20">
        <f>((1-$AD$7)*$Q151+$P151)*SIN(RADIANS($O151))</f>
        <v>-2475690.8870188212</v>
      </c>
      <c r="U151" s="5">
        <f t="shared" si="47"/>
        <v>4868.1753233725676</v>
      </c>
      <c r="V151" s="5">
        <f t="shared" si="48"/>
        <v>5781.1815669593507</v>
      </c>
      <c r="W151" s="5">
        <f t="shared" si="49"/>
        <v>-19.096987587948661</v>
      </c>
      <c r="X151" s="5">
        <f t="shared" si="50"/>
        <v>7550.4081135943452</v>
      </c>
      <c r="Y151" s="5">
        <f t="shared" si="51"/>
        <v>4907.6926935445026</v>
      </c>
      <c r="Z151" s="5">
        <f t="shared" si="52"/>
        <v>6501.5657214136018</v>
      </c>
      <c r="AA151" s="5">
        <f t="shared" si="53"/>
        <v>-19.864765481725044</v>
      </c>
      <c r="AB151" s="5">
        <f t="shared" si="54"/>
        <v>7550.4081135943452</v>
      </c>
      <c r="AJ151" s="26">
        <f>R151-AF151</f>
        <v>2230560.2359051122</v>
      </c>
      <c r="AK151" s="26">
        <f>S151-AG151</f>
        <v>-5440541.2307275478</v>
      </c>
      <c r="AL151" s="26">
        <f>T151-AH151</f>
        <v>-2475690.8870188212</v>
      </c>
    </row>
    <row r="152" spans="1:38">
      <c r="A152" s="10" t="s">
        <v>22</v>
      </c>
      <c r="B152" s="1">
        <v>5295.2700000000186</v>
      </c>
      <c r="C152" s="1">
        <v>8236.3499999996275</v>
      </c>
      <c r="D152" s="1" t="s">
        <v>138</v>
      </c>
      <c r="E152" s="2">
        <f t="shared" si="40"/>
        <v>9791.697794325255</v>
      </c>
      <c r="G152" s="2">
        <f t="shared" si="38"/>
        <v>633085.5</v>
      </c>
      <c r="H152" s="2">
        <f t="shared" si="39"/>
        <v>7461307.2999999998</v>
      </c>
      <c r="I152" s="19">
        <v>4838.7240000000002</v>
      </c>
      <c r="J152">
        <v>14.794</v>
      </c>
      <c r="K152" s="1">
        <f t="shared" si="41"/>
        <v>4853.518</v>
      </c>
      <c r="L152" s="2">
        <f t="shared" si="42"/>
        <v>632896.23</v>
      </c>
      <c r="M152" s="2">
        <f t="shared" si="43"/>
        <v>7460939.3799999999</v>
      </c>
      <c r="N152" s="3">
        <f>-1*Sheet2!D152</f>
        <v>-67.703730023899993</v>
      </c>
      <c r="O152" s="3">
        <f>-1*Sheet2!E152</f>
        <v>-22.9544215188</v>
      </c>
      <c r="P152" s="2">
        <f t="shared" si="44"/>
        <v>4895.7619999999997</v>
      </c>
      <c r="Q152" s="2">
        <f>$AD$4/SQRT(1-$AD$7*SIN(RADIANS($O152))^2)</f>
        <v>6381386.6189697785</v>
      </c>
      <c r="R152" s="20">
        <f t="shared" si="45"/>
        <v>2231070.7833384355</v>
      </c>
      <c r="S152" s="20">
        <f t="shared" si="46"/>
        <v>-5440921.5730715552</v>
      </c>
      <c r="T152" s="20">
        <f>((1-$AD$7)*$Q152+$P152)*SIN(RADIANS($O152))</f>
        <v>-2473981.6120363963</v>
      </c>
      <c r="U152" s="5">
        <f t="shared" si="47"/>
        <v>5196.7330743135653</v>
      </c>
      <c r="V152" s="5">
        <f t="shared" si="48"/>
        <v>7567.5832487612897</v>
      </c>
      <c r="W152" s="5">
        <f t="shared" si="49"/>
        <v>-185.70665541524249</v>
      </c>
      <c r="X152" s="5">
        <f t="shared" si="50"/>
        <v>9171.2987274884053</v>
      </c>
      <c r="Y152" s="5">
        <f t="shared" si="51"/>
        <v>5236.2541089375754</v>
      </c>
      <c r="Z152" s="5">
        <f t="shared" si="52"/>
        <v>8287.9476271100248</v>
      </c>
      <c r="AA152" s="5">
        <f t="shared" si="53"/>
        <v>-186.6791209102671</v>
      </c>
      <c r="AB152" s="5">
        <f t="shared" si="54"/>
        <v>9171.2987274884053</v>
      </c>
      <c r="AJ152" s="26">
        <f>R152-AF152</f>
        <v>2231070.7833384355</v>
      </c>
      <c r="AK152" s="26">
        <f>S152-AG152</f>
        <v>-5440921.5730715552</v>
      </c>
      <c r="AL152" s="26">
        <f>T152-AH152</f>
        <v>-2473981.6120363963</v>
      </c>
    </row>
    <row r="153" spans="1:38">
      <c r="A153" s="10" t="s">
        <v>23</v>
      </c>
      <c r="B153" s="1">
        <v>5519.6700000000419</v>
      </c>
      <c r="C153" s="1">
        <v>9798.25</v>
      </c>
      <c r="D153" s="1" t="s">
        <v>138</v>
      </c>
      <c r="E153" s="2">
        <f t="shared" si="40"/>
        <v>11245.99750895404</v>
      </c>
      <c r="G153" s="2">
        <f t="shared" si="38"/>
        <v>633309.9</v>
      </c>
      <c r="H153" s="2">
        <f t="shared" si="39"/>
        <v>7462869.2000000002</v>
      </c>
      <c r="I153" s="19">
        <v>4773.2709999999997</v>
      </c>
      <c r="J153">
        <v>14.794</v>
      </c>
      <c r="K153" s="1">
        <f t="shared" si="41"/>
        <v>4788.0649999999996</v>
      </c>
      <c r="L153" s="2">
        <f t="shared" si="42"/>
        <v>633120.63</v>
      </c>
      <c r="M153" s="2">
        <f t="shared" si="43"/>
        <v>7462501.2800000003</v>
      </c>
      <c r="N153" s="3">
        <f>-1*Sheet2!D153</f>
        <v>-67.7016762521</v>
      </c>
      <c r="O153" s="3">
        <f>-1*Sheet2!E153</f>
        <v>-22.9402978245</v>
      </c>
      <c r="P153" s="2">
        <f t="shared" si="44"/>
        <v>4830.3089999999993</v>
      </c>
      <c r="Q153" s="2">
        <f>$AD$4/SQRT(1-$AD$7*SIN(RADIANS($O153))^2)</f>
        <v>6381382.8343245583</v>
      </c>
      <c r="R153" s="20">
        <f t="shared" si="45"/>
        <v>2231474.503958479</v>
      </c>
      <c r="S153" s="20">
        <f t="shared" si="46"/>
        <v>-5441350.4822204858</v>
      </c>
      <c r="T153" s="20">
        <f>((1-$AD$7)*$Q153+$P153)*SIN(RADIANS($O153))</f>
        <v>-2472514.6626455244</v>
      </c>
      <c r="U153" s="5">
        <f t="shared" si="47"/>
        <v>5408.0288721702291</v>
      </c>
      <c r="V153" s="5">
        <f t="shared" si="48"/>
        <v>9132.7243017113287</v>
      </c>
      <c r="W153" s="5">
        <f t="shared" si="49"/>
        <v>-253.39330581814465</v>
      </c>
      <c r="X153" s="5">
        <f t="shared" si="50"/>
        <v>10603.760329252857</v>
      </c>
      <c r="Y153" s="5">
        <f t="shared" si="51"/>
        <v>5447.5536015533116</v>
      </c>
      <c r="Z153" s="5">
        <f t="shared" si="52"/>
        <v>9853.080435872751</v>
      </c>
      <c r="AA153" s="5">
        <f t="shared" si="53"/>
        <v>-254.54463364712728</v>
      </c>
      <c r="AB153" s="5">
        <f t="shared" si="54"/>
        <v>10603.760329252857</v>
      </c>
      <c r="AJ153" s="26">
        <f>R153-AF153</f>
        <v>2231474.503958479</v>
      </c>
      <c r="AK153" s="26">
        <f>S153-AG153</f>
        <v>-5441350.4822204858</v>
      </c>
      <c r="AL153" s="26">
        <f>T153-AH153</f>
        <v>-2472514.6626455244</v>
      </c>
    </row>
    <row r="154" spans="1:38">
      <c r="A154" s="10" t="s">
        <v>24</v>
      </c>
      <c r="B154" s="1">
        <v>1699.9699999999721</v>
      </c>
      <c r="C154" s="1">
        <v>-2682.75</v>
      </c>
      <c r="D154" s="1" t="s">
        <v>138</v>
      </c>
      <c r="E154" s="2">
        <f t="shared" si="40"/>
        <v>3176.0109513979805</v>
      </c>
      <c r="G154" s="2">
        <f t="shared" si="38"/>
        <v>629490.19999999995</v>
      </c>
      <c r="H154" s="2">
        <f t="shared" si="39"/>
        <v>7450388.2000000002</v>
      </c>
      <c r="I154" s="19">
        <v>4915.2569999999996</v>
      </c>
      <c r="J154">
        <v>14.794</v>
      </c>
      <c r="K154" s="1">
        <f t="shared" si="41"/>
        <v>4930.0509999999995</v>
      </c>
      <c r="L154" s="2">
        <f t="shared" si="42"/>
        <v>629300.92999999993</v>
      </c>
      <c r="M154" s="2">
        <f t="shared" si="43"/>
        <v>7450020.2800000003</v>
      </c>
      <c r="N154" s="3">
        <f>-1*Sheet2!D154</f>
        <v>-67.737875105000001</v>
      </c>
      <c r="O154" s="3">
        <f>-1*Sheet2!E154</f>
        <v>-23.053317223899999</v>
      </c>
      <c r="P154" s="2">
        <f t="shared" si="44"/>
        <v>4972.2949999999992</v>
      </c>
      <c r="Q154" s="2">
        <f>$AD$4/SQRT(1-$AD$7*SIN(RADIANS($O154))^2)</f>
        <v>6381413.1702747904</v>
      </c>
      <c r="R154" s="20">
        <f t="shared" si="45"/>
        <v>2226231.8711997522</v>
      </c>
      <c r="S154" s="20">
        <f t="shared" si="46"/>
        <v>-5438351.335112283</v>
      </c>
      <c r="T154" s="20">
        <f>((1-$AD$7)*$Q154+$P154)*SIN(RADIANS($O154))</f>
        <v>-2484100.5419600066</v>
      </c>
      <c r="U154" s="5">
        <f t="shared" si="47"/>
        <v>1691.0202928435974</v>
      </c>
      <c r="V154" s="5">
        <f t="shared" si="48"/>
        <v>-3392.2153881656895</v>
      </c>
      <c r="W154" s="5">
        <f t="shared" si="49"/>
        <v>-103.6799282617219</v>
      </c>
      <c r="X154" s="5">
        <f t="shared" si="50"/>
        <v>3786.6326372164904</v>
      </c>
      <c r="Y154" s="5">
        <f t="shared" si="51"/>
        <v>1730.5130311618386</v>
      </c>
      <c r="Z154" s="5">
        <f t="shared" si="52"/>
        <v>-2671.8324179052997</v>
      </c>
      <c r="AA154" s="5">
        <f t="shared" si="53"/>
        <v>-103.3873890541488</v>
      </c>
      <c r="AB154" s="5">
        <f t="shared" si="54"/>
        <v>3786.6326372164904</v>
      </c>
      <c r="AJ154" s="26">
        <f>R154-AF154</f>
        <v>2226231.8711997522</v>
      </c>
      <c r="AK154" s="26">
        <f>S154-AG154</f>
        <v>-5438351.335112283</v>
      </c>
      <c r="AL154" s="26">
        <f>T154-AH154</f>
        <v>-2484100.5419600066</v>
      </c>
    </row>
    <row r="155" spans="1:38">
      <c r="A155" s="10" t="s">
        <v>25</v>
      </c>
      <c r="B155" s="1">
        <v>2387.7700000000186</v>
      </c>
      <c r="C155" s="1">
        <v>-4290.8500000005588</v>
      </c>
      <c r="D155" s="1" t="s">
        <v>138</v>
      </c>
      <c r="E155" s="2">
        <f t="shared" si="40"/>
        <v>4910.4825929235185</v>
      </c>
      <c r="G155" s="2">
        <f t="shared" si="38"/>
        <v>630178</v>
      </c>
      <c r="H155" s="2">
        <f t="shared" si="39"/>
        <v>7448780.0999999996</v>
      </c>
      <c r="I155" s="19">
        <v>4767.2910000000002</v>
      </c>
      <c r="J155">
        <v>14.794</v>
      </c>
      <c r="K155" s="1">
        <f t="shared" si="41"/>
        <v>4782.085</v>
      </c>
      <c r="L155" s="2">
        <f t="shared" si="42"/>
        <v>629988.73</v>
      </c>
      <c r="M155" s="2">
        <f t="shared" si="43"/>
        <v>7448412.1799999997</v>
      </c>
      <c r="N155" s="3">
        <f>-1*Sheet2!D155</f>
        <v>-67.731026485699999</v>
      </c>
      <c r="O155" s="3">
        <f>-1*Sheet2!E155</f>
        <v>-23.067786487100001</v>
      </c>
      <c r="P155" s="2">
        <f t="shared" si="44"/>
        <v>4824.3289999999997</v>
      </c>
      <c r="Q155" s="2">
        <f>$AD$4/SQRT(1-$AD$7*SIN(RADIANS($O155))^2)</f>
        <v>6381417.0623938749</v>
      </c>
      <c r="R155" s="20">
        <f t="shared" si="45"/>
        <v>2226592.2744937856</v>
      </c>
      <c r="S155" s="20">
        <f t="shared" si="46"/>
        <v>-5437377.9058179474</v>
      </c>
      <c r="T155" s="20">
        <f>((1-$AD$7)*$Q155+$P155)*SIN(RADIANS($O155))</f>
        <v>-2485518.0724963243</v>
      </c>
      <c r="U155" s="5">
        <f t="shared" si="47"/>
        <v>2393.1175809031101</v>
      </c>
      <c r="V155" s="5">
        <f t="shared" si="48"/>
        <v>-4995.8462296123971</v>
      </c>
      <c r="W155" s="5">
        <f t="shared" si="49"/>
        <v>-252.92961594836288</v>
      </c>
      <c r="X155" s="5">
        <f t="shared" si="50"/>
        <v>5534.1658784895953</v>
      </c>
      <c r="Y155" s="5">
        <f t="shared" si="51"/>
        <v>2432.6051816102135</v>
      </c>
      <c r="Z155" s="5">
        <f t="shared" si="52"/>
        <v>-4275.4820262140465</v>
      </c>
      <c r="AA155" s="5">
        <f t="shared" si="53"/>
        <v>-252.45949531194242</v>
      </c>
      <c r="AB155" s="5">
        <f t="shared" si="54"/>
        <v>5534.1658784895953</v>
      </c>
      <c r="AJ155" s="26">
        <f>R155-AF155</f>
        <v>2226592.2744937856</v>
      </c>
      <c r="AK155" s="26">
        <f>S155-AG155</f>
        <v>-5437377.9058179474</v>
      </c>
      <c r="AL155" s="26">
        <f>T155-AH155</f>
        <v>-2485518.0724963243</v>
      </c>
    </row>
    <row r="156" spans="1:38">
      <c r="A156" s="10" t="s">
        <v>26</v>
      </c>
      <c r="B156" s="1">
        <v>3324.6700000000419</v>
      </c>
      <c r="C156" s="1">
        <v>-5309.0499999998137</v>
      </c>
      <c r="D156" s="1" t="s">
        <v>138</v>
      </c>
      <c r="E156" s="2">
        <f t="shared" si="40"/>
        <v>6264.1394070852466</v>
      </c>
      <c r="G156" s="2">
        <f t="shared" si="38"/>
        <v>631114.9</v>
      </c>
      <c r="H156" s="2">
        <f t="shared" si="39"/>
        <v>7447761.9000000004</v>
      </c>
      <c r="I156" s="19">
        <v>4961.9560000000001</v>
      </c>
      <c r="J156">
        <v>14.794</v>
      </c>
      <c r="K156" s="1">
        <f t="shared" si="41"/>
        <v>4976.75</v>
      </c>
      <c r="L156" s="2">
        <f t="shared" si="42"/>
        <v>630925.63</v>
      </c>
      <c r="M156" s="2">
        <f t="shared" si="43"/>
        <v>7447393.9800000004</v>
      </c>
      <c r="N156" s="3">
        <f>-1*Sheet2!D156</f>
        <v>-67.721795150600002</v>
      </c>
      <c r="O156" s="3">
        <f>-1*Sheet2!E156</f>
        <v>-23.076908256300001</v>
      </c>
      <c r="P156" s="2">
        <f t="shared" si="44"/>
        <v>5018.9939999999997</v>
      </c>
      <c r="Q156" s="2">
        <f>$AD$4/SQRT(1-$AD$7*SIN(RADIANS($O156))^2)</f>
        <v>6381419.5170537019</v>
      </c>
      <c r="R156" s="20">
        <f t="shared" si="45"/>
        <v>2227385.9971639952</v>
      </c>
      <c r="S156" s="20">
        <f t="shared" si="46"/>
        <v>-5436818.1986794891</v>
      </c>
      <c r="T156" s="20">
        <f>((1-$AD$7)*$Q156+$P156)*SIN(RADIANS($O156))</f>
        <v>-2486524.4673860976</v>
      </c>
      <c r="U156" s="5">
        <f t="shared" si="47"/>
        <v>3339.6558313988908</v>
      </c>
      <c r="V156" s="5">
        <f t="shared" si="48"/>
        <v>-6007.1691764839334</v>
      </c>
      <c r="W156" s="5">
        <f t="shared" si="49"/>
        <v>-59.565530122866221</v>
      </c>
      <c r="X156" s="5">
        <f t="shared" si="50"/>
        <v>6866.3386099456693</v>
      </c>
      <c r="Y156" s="5">
        <f t="shared" si="51"/>
        <v>3379.1419700936076</v>
      </c>
      <c r="Z156" s="5">
        <f t="shared" si="52"/>
        <v>-5286.7855188422327</v>
      </c>
      <c r="AA156" s="5">
        <f t="shared" si="53"/>
        <v>-58.986535823422173</v>
      </c>
      <c r="AB156" s="5">
        <f t="shared" si="54"/>
        <v>6866.3386099456693</v>
      </c>
      <c r="AJ156" s="26">
        <f>R156-AF156</f>
        <v>2227385.9971639952</v>
      </c>
      <c r="AK156" s="26">
        <f>S156-AG156</f>
        <v>-5436818.1986794891</v>
      </c>
      <c r="AL156" s="26">
        <f>T156-AH156</f>
        <v>-2486524.4673860976</v>
      </c>
    </row>
    <row r="157" spans="1:38">
      <c r="A157" s="10" t="s">
        <v>27</v>
      </c>
      <c r="B157" s="1">
        <v>3479.37</v>
      </c>
      <c r="C157" s="1">
        <v>-2126.0499999998137</v>
      </c>
      <c r="D157" s="1" t="s">
        <v>138</v>
      </c>
      <c r="E157" s="2">
        <f t="shared" si="40"/>
        <v>4077.5120109448121</v>
      </c>
      <c r="G157" s="2">
        <f t="shared" si="38"/>
        <v>631269.6</v>
      </c>
      <c r="H157" s="2">
        <f t="shared" si="39"/>
        <v>7450944.9000000004</v>
      </c>
      <c r="I157" s="19">
        <v>4960.4650000000001</v>
      </c>
      <c r="J157">
        <v>14.794</v>
      </c>
      <c r="K157" s="1">
        <f t="shared" si="41"/>
        <v>4975.259</v>
      </c>
      <c r="L157" s="2">
        <f t="shared" si="42"/>
        <v>631080.32999999996</v>
      </c>
      <c r="M157" s="2">
        <f t="shared" si="43"/>
        <v>7450576.9800000004</v>
      </c>
      <c r="N157" s="3">
        <f>-1*Sheet2!D157</f>
        <v>-67.7205569586</v>
      </c>
      <c r="O157" s="3">
        <f>-1*Sheet2!E157</f>
        <v>-23.0481499996</v>
      </c>
      <c r="P157" s="2">
        <f t="shared" si="44"/>
        <v>5017.5029999999997</v>
      </c>
      <c r="Q157" s="2">
        <f>$AD$4/SQRT(1-$AD$7*SIN(RADIANS($O157))^2)</f>
        <v>6381411.780791577</v>
      </c>
      <c r="R157" s="20">
        <f t="shared" si="45"/>
        <v>2227976.3425660138</v>
      </c>
      <c r="S157" s="20">
        <f t="shared" si="46"/>
        <v>-5437924.177469112</v>
      </c>
      <c r="T157" s="20">
        <f>((1-$AD$7)*$Q157+$P157)*SIN(RADIANS($O157))</f>
        <v>-2483591.274389497</v>
      </c>
      <c r="U157" s="5">
        <f t="shared" si="47"/>
        <v>3467.3620395596181</v>
      </c>
      <c r="V157" s="5">
        <f t="shared" si="48"/>
        <v>-2819.8492010329392</v>
      </c>
      <c r="W157" s="5">
        <f t="shared" si="49"/>
        <v>-58.909347522237454</v>
      </c>
      <c r="X157" s="5">
        <f t="shared" si="50"/>
        <v>4464.8628802497688</v>
      </c>
      <c r="Y157" s="5">
        <f t="shared" si="51"/>
        <v>3506.8565589765367</v>
      </c>
      <c r="Z157" s="5">
        <f t="shared" si="52"/>
        <v>-2099.4658251890528</v>
      </c>
      <c r="AA157" s="5">
        <f t="shared" si="53"/>
        <v>-58.69272570399994</v>
      </c>
      <c r="AB157" s="5">
        <f t="shared" si="54"/>
        <v>4464.8628802497688</v>
      </c>
      <c r="AJ157" s="26">
        <f>R157-AF157</f>
        <v>2227976.3425660138</v>
      </c>
      <c r="AK157" s="26">
        <f>S157-AG157</f>
        <v>-5437924.177469112</v>
      </c>
      <c r="AL157" s="26">
        <f>T157-AH157</f>
        <v>-2483591.274389497</v>
      </c>
    </row>
    <row r="158" spans="1:38">
      <c r="A158" s="10" t="s">
        <v>28</v>
      </c>
      <c r="B158" s="1">
        <v>3485.6700000000419</v>
      </c>
      <c r="C158" s="1">
        <v>-6093.25</v>
      </c>
      <c r="D158" s="1" t="s">
        <v>138</v>
      </c>
      <c r="E158" s="2">
        <f t="shared" si="40"/>
        <v>7019.7999196131141</v>
      </c>
      <c r="G158" s="2">
        <f t="shared" si="38"/>
        <v>631275.9</v>
      </c>
      <c r="H158" s="2">
        <f t="shared" si="39"/>
        <v>7446977.7000000002</v>
      </c>
      <c r="I158" s="19">
        <v>4760.6019999999999</v>
      </c>
      <c r="J158">
        <v>14.794</v>
      </c>
      <c r="K158" s="1">
        <f t="shared" si="41"/>
        <v>4775.3959999999997</v>
      </c>
      <c r="L158" s="2">
        <f t="shared" si="42"/>
        <v>631086.63</v>
      </c>
      <c r="M158" s="2">
        <f t="shared" si="43"/>
        <v>7446609.7800000003</v>
      </c>
      <c r="N158" s="3">
        <f>-1*Sheet2!D158</f>
        <v>-67.720156596699994</v>
      </c>
      <c r="O158" s="3">
        <f>-1*Sheet2!E158</f>
        <v>-23.0839777136</v>
      </c>
      <c r="P158" s="2">
        <f t="shared" si="44"/>
        <v>4817.6399999999994</v>
      </c>
      <c r="Q158" s="2">
        <f>$AD$4/SQRT(1-$AD$7*SIN(RADIANS($O158))^2)</f>
        <v>6381421.4199566636</v>
      </c>
      <c r="R158" s="20">
        <f t="shared" si="45"/>
        <v>2227354.798114588</v>
      </c>
      <c r="S158" s="20">
        <f t="shared" si="46"/>
        <v>-5436298.8651621509</v>
      </c>
      <c r="T158" s="20">
        <f>((1-$AD$7)*$Q158+$P158)*SIN(RADIANS($O158))</f>
        <v>-2487166.3306484171</v>
      </c>
      <c r="U158" s="5">
        <f t="shared" si="47"/>
        <v>3507.3872647849139</v>
      </c>
      <c r="V158" s="5">
        <f t="shared" si="48"/>
        <v>-6790.5189997292036</v>
      </c>
      <c r="W158" s="5">
        <f t="shared" si="49"/>
        <v>-261.79893761527819</v>
      </c>
      <c r="X158" s="5">
        <f t="shared" si="50"/>
        <v>7635.5685820528588</v>
      </c>
      <c r="Y158" s="5">
        <f t="shared" si="51"/>
        <v>3546.870093993602</v>
      </c>
      <c r="Z158" s="5">
        <f t="shared" si="52"/>
        <v>-6070.1587201673492</v>
      </c>
      <c r="AA158" s="5">
        <f t="shared" si="53"/>
        <v>-261.13211289288483</v>
      </c>
      <c r="AB158" s="5">
        <f t="shared" si="54"/>
        <v>7635.5685820528588</v>
      </c>
      <c r="AJ158" s="26">
        <f>R158-AF158</f>
        <v>2227354.798114588</v>
      </c>
      <c r="AK158" s="26">
        <f>S158-AG158</f>
        <v>-5436298.8651621509</v>
      </c>
      <c r="AL158" s="26">
        <f>T158-AH158</f>
        <v>-2487166.3306484171</v>
      </c>
    </row>
    <row r="159" spans="1:38">
      <c r="A159" s="10" t="s">
        <v>29</v>
      </c>
      <c r="B159" s="1">
        <v>3944.1700000000419</v>
      </c>
      <c r="C159" s="1">
        <v>-1942.3500000005588</v>
      </c>
      <c r="D159" s="1" t="s">
        <v>138</v>
      </c>
      <c r="E159" s="2">
        <f t="shared" si="40"/>
        <v>4396.4986650063365</v>
      </c>
      <c r="G159" s="2">
        <f t="shared" si="38"/>
        <v>631734.4</v>
      </c>
      <c r="H159" s="2">
        <f t="shared" si="39"/>
        <v>7451128.5999999996</v>
      </c>
      <c r="I159" s="19">
        <v>4736.9260000000004</v>
      </c>
      <c r="J159">
        <v>14.794</v>
      </c>
      <c r="K159" s="1">
        <f t="shared" si="41"/>
        <v>4751.72</v>
      </c>
      <c r="L159" s="2">
        <f t="shared" si="42"/>
        <v>631545.13</v>
      </c>
      <c r="M159" s="2">
        <f t="shared" si="43"/>
        <v>7450760.6799999997</v>
      </c>
      <c r="N159" s="3">
        <f>-1*Sheet2!D159</f>
        <v>-67.716036767600002</v>
      </c>
      <c r="O159" s="3">
        <f>-1*Sheet2!E159</f>
        <v>-23.046454214699999</v>
      </c>
      <c r="P159" s="2">
        <f t="shared" si="44"/>
        <v>4793.9639999999999</v>
      </c>
      <c r="Q159" s="2">
        <f>$AD$4/SQRT(1-$AD$7*SIN(RADIANS($O159))^2)</f>
        <v>6381411.324842331</v>
      </c>
      <c r="R159" s="20">
        <f t="shared" si="45"/>
        <v>2228355.2467271336</v>
      </c>
      <c r="S159" s="20">
        <f t="shared" si="46"/>
        <v>-5437626.1396250185</v>
      </c>
      <c r="T159" s="20">
        <f>((1-$AD$7)*$Q159+$P159)*SIN(RADIANS($O159))</f>
        <v>-2483330.8179084091</v>
      </c>
      <c r="U159" s="5">
        <f t="shared" si="47"/>
        <v>3930.8947241854835</v>
      </c>
      <c r="V159" s="5">
        <f t="shared" si="48"/>
        <v>-2631.9230655074107</v>
      </c>
      <c r="W159" s="5">
        <f t="shared" si="49"/>
        <v>-282.63622618578518</v>
      </c>
      <c r="X159" s="5">
        <f t="shared" si="50"/>
        <v>4726.1727054390112</v>
      </c>
      <c r="Y159" s="5">
        <f t="shared" si="51"/>
        <v>3970.3883538121172</v>
      </c>
      <c r="Z159" s="5">
        <f t="shared" si="52"/>
        <v>-1911.5662899135687</v>
      </c>
      <c r="AA159" s="5">
        <f t="shared" si="53"/>
        <v>-282.44378868765978</v>
      </c>
      <c r="AB159" s="5">
        <f t="shared" si="54"/>
        <v>4726.1727054390112</v>
      </c>
      <c r="AJ159" s="26">
        <f>R159-AF159</f>
        <v>2228355.2467271336</v>
      </c>
      <c r="AK159" s="26">
        <f>S159-AG159</f>
        <v>-5437626.1396250185</v>
      </c>
      <c r="AL159" s="26">
        <f>T159-AH159</f>
        <v>-2483330.8179084091</v>
      </c>
    </row>
    <row r="160" spans="1:38">
      <c r="A160" s="10" t="s">
        <v>30</v>
      </c>
      <c r="B160" s="1">
        <v>4877.9699999999721</v>
      </c>
      <c r="C160" s="1">
        <v>-1959.75</v>
      </c>
      <c r="D160" s="1" t="s">
        <v>138</v>
      </c>
      <c r="E160" s="2">
        <f t="shared" si="40"/>
        <v>5256.920332609172</v>
      </c>
      <c r="G160" s="2">
        <f t="shared" si="38"/>
        <v>632668.19999999995</v>
      </c>
      <c r="H160" s="2">
        <f t="shared" si="39"/>
        <v>7451111.2000000002</v>
      </c>
      <c r="I160" s="19">
        <v>4918.1000000000004</v>
      </c>
      <c r="J160" s="1">
        <v>0</v>
      </c>
      <c r="K160" s="1">
        <f t="shared" si="41"/>
        <v>4918.1000000000004</v>
      </c>
      <c r="L160" s="2">
        <f t="shared" si="42"/>
        <v>632478.92999999993</v>
      </c>
      <c r="M160" s="2">
        <f t="shared" si="43"/>
        <v>7450743.2800000003</v>
      </c>
      <c r="N160" s="3">
        <f>-1*Sheet2!D160</f>
        <v>-67.706922577399993</v>
      </c>
      <c r="O160" s="3">
        <f>-1*Sheet2!E160</f>
        <v>-23.0465370975</v>
      </c>
      <c r="P160" s="2">
        <f t="shared" si="44"/>
        <v>4960.3440000000001</v>
      </c>
      <c r="Q160" s="2">
        <f>$AD$4/SQRT(1-$AD$7*SIN(RADIANS($O160))^2)</f>
        <v>6381411.3471265966</v>
      </c>
      <c r="R160" s="20">
        <f t="shared" si="45"/>
        <v>2229276.9097826225</v>
      </c>
      <c r="S160" s="20">
        <f t="shared" si="46"/>
        <v>-5437409.9305786593</v>
      </c>
      <c r="T160" s="20">
        <f>((1-$AD$7)*$Q160+$P160)*SIN(RADIANS($O160))</f>
        <v>-2483404.4047507565</v>
      </c>
      <c r="U160" s="5">
        <f t="shared" si="47"/>
        <v>4865.8098032663702</v>
      </c>
      <c r="V160" s="5">
        <f t="shared" si="48"/>
        <v>-2641.4516643050206</v>
      </c>
      <c r="W160" s="5">
        <f t="shared" si="49"/>
        <v>-116.90402153212381</v>
      </c>
      <c r="X160" s="5">
        <f t="shared" si="50"/>
        <v>5531.1868769038292</v>
      </c>
      <c r="Y160" s="5">
        <f t="shared" si="51"/>
        <v>4905.3044328254382</v>
      </c>
      <c r="Z160" s="5">
        <f t="shared" si="52"/>
        <v>-1921.0785450362268</v>
      </c>
      <c r="AA160" s="5">
        <f t="shared" si="53"/>
        <v>-116.71628598497898</v>
      </c>
      <c r="AB160" s="5">
        <f t="shared" si="54"/>
        <v>5531.1868769038292</v>
      </c>
      <c r="AJ160" s="26">
        <f>R160-AF160</f>
        <v>2229276.9097826225</v>
      </c>
      <c r="AK160" s="26">
        <f>S160-AG160</f>
        <v>-5437409.9305786593</v>
      </c>
      <c r="AL160" s="26">
        <f>T160-AH160</f>
        <v>-2483404.4047507565</v>
      </c>
    </row>
    <row r="161" spans="1:38">
      <c r="A161" s="10" t="s">
        <v>31</v>
      </c>
      <c r="B161" s="1">
        <v>5364.7700000000186</v>
      </c>
      <c r="C161" s="1">
        <v>-5411.9500000001863</v>
      </c>
      <c r="D161" s="1" t="s">
        <v>138</v>
      </c>
      <c r="E161" s="2">
        <f t="shared" si="40"/>
        <v>7620.3648177368923</v>
      </c>
      <c r="G161" s="2">
        <f t="shared" si="38"/>
        <v>633155</v>
      </c>
      <c r="H161" s="2">
        <f t="shared" si="39"/>
        <v>7447659</v>
      </c>
      <c r="I161" s="19">
        <v>4869.692</v>
      </c>
      <c r="J161" s="1">
        <v>0</v>
      </c>
      <c r="K161" s="1">
        <f t="shared" si="41"/>
        <v>4869.692</v>
      </c>
      <c r="L161" s="2">
        <f t="shared" si="42"/>
        <v>632965.73</v>
      </c>
      <c r="M161" s="2">
        <f t="shared" si="43"/>
        <v>7447291.0800000001</v>
      </c>
      <c r="N161" s="3">
        <f>-1*Sheet2!D161</f>
        <v>-67.701872994699997</v>
      </c>
      <c r="O161" s="3">
        <f>-1*Sheet2!E161</f>
        <v>-23.0776751591</v>
      </c>
      <c r="P161" s="2">
        <f t="shared" si="44"/>
        <v>4911.9359999999997</v>
      </c>
      <c r="Q161" s="2">
        <f>$AD$4/SQRT(1-$AD$7*SIN(RADIANS($O161))^2)</f>
        <v>6381419.7234608997</v>
      </c>
      <c r="R161" s="20">
        <f t="shared" si="45"/>
        <v>2229226.2722297451</v>
      </c>
      <c r="S161" s="20">
        <f t="shared" si="46"/>
        <v>-5435921.4406892071</v>
      </c>
      <c r="T161" s="20">
        <f>((1-$AD$7)*$Q161+$P161)*SIN(RADIANS($O161))</f>
        <v>-2486560.6990376785</v>
      </c>
      <c r="U161" s="5">
        <f t="shared" si="47"/>
        <v>5382.4509701739362</v>
      </c>
      <c r="V161" s="5">
        <f t="shared" si="48"/>
        <v>-6092.6573686697366</v>
      </c>
      <c r="W161" s="5">
        <f t="shared" si="49"/>
        <v>-168.10001001531873</v>
      </c>
      <c r="X161" s="5">
        <f t="shared" si="50"/>
        <v>8121.8368337485745</v>
      </c>
      <c r="Y161" s="5">
        <f t="shared" si="51"/>
        <v>5421.9362129012088</v>
      </c>
      <c r="Z161" s="5">
        <f t="shared" si="52"/>
        <v>-5372.2913932227439</v>
      </c>
      <c r="AA161" s="5">
        <f t="shared" si="53"/>
        <v>-167.52395024916154</v>
      </c>
      <c r="AB161" s="5">
        <f t="shared" si="54"/>
        <v>8121.8368337485745</v>
      </c>
      <c r="AJ161" s="26">
        <f>R161-AF161</f>
        <v>2229226.2722297451</v>
      </c>
      <c r="AK161" s="26">
        <f>S161-AG161</f>
        <v>-5435921.4406892071</v>
      </c>
      <c r="AL161" s="26">
        <f>T161-AH161</f>
        <v>-2486560.6990376785</v>
      </c>
    </row>
    <row r="162" spans="1:38">
      <c r="A162" s="10" t="s">
        <v>32</v>
      </c>
      <c r="B162" s="1">
        <v>6271.7700000000186</v>
      </c>
      <c r="C162" s="1">
        <v>-5760.9500000001863</v>
      </c>
      <c r="D162" s="1" t="s">
        <v>138</v>
      </c>
      <c r="E162" s="2">
        <f t="shared" si="40"/>
        <v>8516.0814836051431</v>
      </c>
      <c r="G162" s="2">
        <f t="shared" si="38"/>
        <v>634062</v>
      </c>
      <c r="H162" s="2">
        <f t="shared" si="39"/>
        <v>7447310</v>
      </c>
      <c r="I162" s="19">
        <v>4893.05</v>
      </c>
      <c r="J162" s="1">
        <v>0</v>
      </c>
      <c r="K162" s="1">
        <f t="shared" si="41"/>
        <v>4893.05</v>
      </c>
      <c r="L162" s="2">
        <f t="shared" si="42"/>
        <v>633872.73</v>
      </c>
      <c r="M162" s="2">
        <f t="shared" si="43"/>
        <v>7446942.0800000001</v>
      </c>
      <c r="N162" s="3">
        <f>-1*Sheet2!D162</f>
        <v>-67.692989378199997</v>
      </c>
      <c r="O162" s="3">
        <f>-1*Sheet2!E162</f>
        <v>-23.080753971099998</v>
      </c>
      <c r="P162" s="2">
        <f t="shared" si="44"/>
        <v>4935.2939999999999</v>
      </c>
      <c r="Q162" s="2">
        <f>$AD$4/SQRT(1-$AD$7*SIN(RADIANS($O162))^2)</f>
        <v>6381420.5521579385</v>
      </c>
      <c r="R162" s="20">
        <f t="shared" si="45"/>
        <v>2230026.4603462704</v>
      </c>
      <c r="S162" s="20">
        <f t="shared" si="46"/>
        <v>-5435471.8656859351</v>
      </c>
      <c r="T162" s="20">
        <f>((1-$AD$7)*$Q162+$P162)*SIN(RADIANS($O162))</f>
        <v>-2486883.7728212713</v>
      </c>
      <c r="U162" s="5">
        <f t="shared" si="47"/>
        <v>6293.2798206735351</v>
      </c>
      <c r="V162" s="5">
        <f t="shared" si="48"/>
        <v>-6434.2621867926764</v>
      </c>
      <c r="W162" s="5">
        <f t="shared" si="49"/>
        <v>-145.91153613838151</v>
      </c>
      <c r="X162" s="5">
        <f t="shared" si="50"/>
        <v>8991.6133485618229</v>
      </c>
      <c r="Y162" s="5">
        <f t="shared" si="51"/>
        <v>6332.7643028289585</v>
      </c>
      <c r="Z162" s="5">
        <f t="shared" si="52"/>
        <v>-5713.8960864035917</v>
      </c>
      <c r="AA162" s="5">
        <f t="shared" si="53"/>
        <v>-145.302356345936</v>
      </c>
      <c r="AB162" s="5">
        <f t="shared" si="54"/>
        <v>8991.6133485618229</v>
      </c>
      <c r="AJ162" s="26">
        <f>R162-AF162</f>
        <v>2230026.4603462704</v>
      </c>
      <c r="AK162" s="26">
        <f>S162-AG162</f>
        <v>-5435471.8656859351</v>
      </c>
      <c r="AL162" s="26">
        <f>T162-AH162</f>
        <v>-2486883.7728212713</v>
      </c>
    </row>
    <row r="163" spans="1:38">
      <c r="A163" s="10" t="s">
        <v>33</v>
      </c>
      <c r="B163" s="1">
        <v>-7665.2299999999814</v>
      </c>
      <c r="C163" s="1">
        <v>586.04999999981374</v>
      </c>
      <c r="D163" s="1" t="s">
        <v>138</v>
      </c>
      <c r="E163" s="2">
        <f t="shared" si="40"/>
        <v>7687.6007671704374</v>
      </c>
      <c r="G163" s="2">
        <f t="shared" ref="G163:G194" si="55">B163+B$1</f>
        <v>620125</v>
      </c>
      <c r="H163" s="2">
        <f t="shared" ref="H163:H194" si="56">C163+C$1</f>
        <v>7453657</v>
      </c>
      <c r="I163" s="19">
        <v>4907.884</v>
      </c>
      <c r="J163" s="1">
        <v>0</v>
      </c>
      <c r="K163" s="1">
        <f t="shared" si="41"/>
        <v>4907.884</v>
      </c>
      <c r="L163" s="2">
        <f t="shared" si="42"/>
        <v>619935.73</v>
      </c>
      <c r="M163" s="2">
        <f t="shared" si="43"/>
        <v>7453289.0800000001</v>
      </c>
      <c r="N163" s="3">
        <f>-1*Sheet2!D163</f>
        <v>-67.829529948699999</v>
      </c>
      <c r="O163" s="3">
        <f>-1*Sheet2!E163</f>
        <v>-23.024498318799999</v>
      </c>
      <c r="P163" s="2">
        <f t="shared" si="44"/>
        <v>4950.1279999999997</v>
      </c>
      <c r="Q163" s="2">
        <f>$AD$4/SQRT(1-$AD$7*SIN(RADIANS($O163))^2)</f>
        <v>6381405.4238694822</v>
      </c>
      <c r="R163" s="20">
        <f t="shared" si="45"/>
        <v>2217993.4192938926</v>
      </c>
      <c r="S163" s="20">
        <f t="shared" si="46"/>
        <v>-5443044.3257146757</v>
      </c>
      <c r="T163" s="20">
        <f>((1-$AD$7)*$Q163+$P163)*SIN(RADIANS($O163))</f>
        <v>-2481152.5928347395</v>
      </c>
      <c r="U163" s="5">
        <f t="shared" si="47"/>
        <v>-7710.9018029121526</v>
      </c>
      <c r="V163" s="5">
        <f t="shared" si="48"/>
        <v>-200.06011295423809</v>
      </c>
      <c r="W163" s="5">
        <f t="shared" si="49"/>
        <v>-129.37523427328344</v>
      </c>
      <c r="X163" s="5">
        <f t="shared" si="50"/>
        <v>7705.8962127732857</v>
      </c>
      <c r="Y163" s="5">
        <f t="shared" si="51"/>
        <v>-7671.4008339235497</v>
      </c>
      <c r="Z163" s="5">
        <f t="shared" si="52"/>
        <v>520.34463777126462</v>
      </c>
      <c r="AA163" s="5">
        <f t="shared" si="53"/>
        <v>-129.38668132824705</v>
      </c>
      <c r="AB163" s="5">
        <f t="shared" si="54"/>
        <v>7705.8962127732857</v>
      </c>
      <c r="AJ163" s="26">
        <f>R163-AF163</f>
        <v>2217993.4192938926</v>
      </c>
      <c r="AK163" s="26">
        <f>S163-AG163</f>
        <v>-5443044.3257146757</v>
      </c>
      <c r="AL163" s="26">
        <f>T163-AH163</f>
        <v>-2481152.5928347395</v>
      </c>
    </row>
    <row r="164" spans="1:38">
      <c r="A164" s="10" t="s">
        <v>34</v>
      </c>
      <c r="B164" s="1">
        <v>-6484.8299999999581</v>
      </c>
      <c r="C164" s="1">
        <v>1869.9500000001863</v>
      </c>
      <c r="D164" s="1" t="s">
        <v>138</v>
      </c>
      <c r="E164" s="2">
        <f t="shared" si="40"/>
        <v>6749.054239773166</v>
      </c>
      <c r="G164" s="2">
        <f t="shared" si="55"/>
        <v>621305.4</v>
      </c>
      <c r="H164" s="2">
        <f t="shared" si="56"/>
        <v>7454940.9000000004</v>
      </c>
      <c r="I164" s="19">
        <v>4883.3980000000001</v>
      </c>
      <c r="J164" s="1">
        <v>0</v>
      </c>
      <c r="K164" s="1">
        <f t="shared" si="41"/>
        <v>4883.3980000000001</v>
      </c>
      <c r="L164" s="2">
        <f t="shared" si="42"/>
        <v>621116.13</v>
      </c>
      <c r="M164" s="2">
        <f t="shared" si="43"/>
        <v>7454572.9800000004</v>
      </c>
      <c r="N164" s="3">
        <f>-1*Sheet2!D164</f>
        <v>-67.818113202199996</v>
      </c>
      <c r="O164" s="3">
        <f>-1*Sheet2!E164</f>
        <v>-23.012817170600002</v>
      </c>
      <c r="P164" s="2">
        <f t="shared" si="44"/>
        <v>4925.6419999999998</v>
      </c>
      <c r="Q164" s="2">
        <f>$AD$4/SQRT(1-$AD$7*SIN(RADIANS($O164))^2)</f>
        <v>6381402.286170179</v>
      </c>
      <c r="R164" s="20">
        <f t="shared" si="45"/>
        <v>2219260.5762940147</v>
      </c>
      <c r="S164" s="20">
        <f t="shared" si="46"/>
        <v>-5443050.1645744871</v>
      </c>
      <c r="T164" s="20">
        <f>((1-$AD$7)*$Q164+$P164)*SIN(RADIANS($O164))</f>
        <v>-2479951.4724636236</v>
      </c>
      <c r="U164" s="5">
        <f t="shared" si="47"/>
        <v>-6540.2706067453601</v>
      </c>
      <c r="V164" s="5">
        <f t="shared" si="48"/>
        <v>1095.1202439300191</v>
      </c>
      <c r="W164" s="5">
        <f t="shared" si="49"/>
        <v>-152.64639355202797</v>
      </c>
      <c r="X164" s="5">
        <f t="shared" si="50"/>
        <v>6624.8236810826966</v>
      </c>
      <c r="Y164" s="5">
        <f t="shared" si="51"/>
        <v>-6500.7663778147626</v>
      </c>
      <c r="Z164" s="5">
        <f t="shared" si="52"/>
        <v>1815.5192689578259</v>
      </c>
      <c r="AA164" s="5">
        <f t="shared" si="53"/>
        <v>-152.81201064381003</v>
      </c>
      <c r="AB164" s="5">
        <f t="shared" si="54"/>
        <v>6624.8236810826966</v>
      </c>
      <c r="AJ164" s="26">
        <f>R164-AF164</f>
        <v>2219260.5762940147</v>
      </c>
      <c r="AK164" s="26">
        <f>S164-AG164</f>
        <v>-5443050.1645744871</v>
      </c>
      <c r="AL164" s="26">
        <f>T164-AH164</f>
        <v>-2479951.4724636236</v>
      </c>
    </row>
    <row r="165" spans="1:38">
      <c r="A165" s="10" t="s">
        <v>35</v>
      </c>
      <c r="B165" s="1">
        <v>-6206.2299999999814</v>
      </c>
      <c r="C165" s="1">
        <v>1248.0499999998137</v>
      </c>
      <c r="D165" s="1" t="s">
        <v>138</v>
      </c>
      <c r="E165" s="2">
        <f t="shared" si="40"/>
        <v>6330.475465192113</v>
      </c>
      <c r="G165" s="2">
        <f t="shared" si="55"/>
        <v>621584</v>
      </c>
      <c r="H165" s="2">
        <f t="shared" si="56"/>
        <v>7454319</v>
      </c>
      <c r="I165" s="19">
        <v>4873.46</v>
      </c>
      <c r="J165" s="1">
        <v>0</v>
      </c>
      <c r="K165" s="1">
        <f t="shared" si="41"/>
        <v>4873.46</v>
      </c>
      <c r="L165" s="2">
        <f t="shared" si="42"/>
        <v>621394.73</v>
      </c>
      <c r="M165" s="2">
        <f t="shared" si="43"/>
        <v>7453951.0800000001</v>
      </c>
      <c r="N165" s="3">
        <f>-1*Sheet2!D165</f>
        <v>-67.815345931300001</v>
      </c>
      <c r="O165" s="3">
        <f>-1*Sheet2!E165</f>
        <v>-23.018413536699999</v>
      </c>
      <c r="P165" s="2">
        <f t="shared" si="44"/>
        <v>4915.7039999999997</v>
      </c>
      <c r="Q165" s="2">
        <f>$AD$4/SQRT(1-$AD$7*SIN(RADIANS($O165))^2)</f>
        <v>6381403.7892680299</v>
      </c>
      <c r="R165" s="20">
        <f t="shared" si="45"/>
        <v>2219428.4401439349</v>
      </c>
      <c r="S165" s="20">
        <f t="shared" si="46"/>
        <v>-5442709.9498719284</v>
      </c>
      <c r="T165" s="20">
        <f>((1-$AD$7)*$Q165+$P165)*SIN(RADIANS($O165))</f>
        <v>-2480518.4601439363</v>
      </c>
      <c r="U165" s="5">
        <f t="shared" si="47"/>
        <v>-6256.1031258252206</v>
      </c>
      <c r="V165" s="5">
        <f t="shared" si="48"/>
        <v>474.99406623148218</v>
      </c>
      <c r="W165" s="5">
        <f t="shared" si="49"/>
        <v>-162.22303670295426</v>
      </c>
      <c r="X165" s="5">
        <f t="shared" si="50"/>
        <v>6267.9740318569948</v>
      </c>
      <c r="Y165" s="5">
        <f t="shared" si="51"/>
        <v>-6216.6005858966955</v>
      </c>
      <c r="Z165" s="5">
        <f t="shared" si="52"/>
        <v>1195.3912618118738</v>
      </c>
      <c r="AA165" s="5">
        <f t="shared" si="53"/>
        <v>-162.32006145895235</v>
      </c>
      <c r="AB165" s="5">
        <f t="shared" si="54"/>
        <v>6267.9740318569948</v>
      </c>
      <c r="AJ165" s="26">
        <f>R165-AF165</f>
        <v>2219428.4401439349</v>
      </c>
      <c r="AK165" s="26">
        <f>S165-AG165</f>
        <v>-5442709.9498719284</v>
      </c>
      <c r="AL165" s="26">
        <f>T165-AH165</f>
        <v>-2480518.4601439363</v>
      </c>
    </row>
    <row r="166" spans="1:38">
      <c r="A166" s="10" t="s">
        <v>36</v>
      </c>
      <c r="B166" s="1">
        <v>-4750.2299999999814</v>
      </c>
      <c r="C166" s="1">
        <v>1897.0499999998137</v>
      </c>
      <c r="D166" s="1" t="s">
        <v>138</v>
      </c>
      <c r="E166" s="2">
        <f t="shared" si="40"/>
        <v>5115.0252937203659</v>
      </c>
      <c r="G166" s="2">
        <f t="shared" si="55"/>
        <v>623040</v>
      </c>
      <c r="H166" s="2">
        <f t="shared" si="56"/>
        <v>7454968</v>
      </c>
      <c r="I166" s="19">
        <v>4836.4160000000002</v>
      </c>
      <c r="J166" s="1">
        <v>0</v>
      </c>
      <c r="K166" s="1">
        <f t="shared" si="41"/>
        <v>4836.4160000000002</v>
      </c>
      <c r="L166" s="2">
        <f t="shared" si="42"/>
        <v>622850.73</v>
      </c>
      <c r="M166" s="2">
        <f t="shared" si="43"/>
        <v>7454600.0800000001</v>
      </c>
      <c r="N166" s="3">
        <f>-1*Sheet2!D166</f>
        <v>-67.801191467899997</v>
      </c>
      <c r="O166" s="3">
        <f>-1*Sheet2!E166</f>
        <v>-23.012445162300001</v>
      </c>
      <c r="P166" s="2">
        <f t="shared" si="44"/>
        <v>4878.66</v>
      </c>
      <c r="Q166" s="2">
        <f>$AD$4/SQRT(1-$AD$7*SIN(RADIANS($O166))^2)</f>
        <v>6381402.1862645503</v>
      </c>
      <c r="R166" s="20">
        <f t="shared" si="45"/>
        <v>2220857.7813692447</v>
      </c>
      <c r="S166" s="20">
        <f t="shared" si="46"/>
        <v>-5442369.3763152054</v>
      </c>
      <c r="T166" s="20">
        <f>((1-$AD$7)*$Q166+$P166)*SIN(RADIANS($O166))</f>
        <v>-2479895.1571196266</v>
      </c>
      <c r="U166" s="5">
        <f t="shared" si="47"/>
        <v>-4804.2150161940972</v>
      </c>
      <c r="V166" s="5">
        <f t="shared" si="48"/>
        <v>1136.996747100115</v>
      </c>
      <c r="W166" s="5">
        <f t="shared" si="49"/>
        <v>-198.09382784457443</v>
      </c>
      <c r="X166" s="5">
        <f t="shared" si="50"/>
        <v>4932.1372505267545</v>
      </c>
      <c r="Y166" s="5">
        <f t="shared" si="51"/>
        <v>-4764.7109583226493</v>
      </c>
      <c r="Z166" s="5">
        <f t="shared" si="52"/>
        <v>1857.3860523305611</v>
      </c>
      <c r="AA166" s="5">
        <f t="shared" si="53"/>
        <v>-198.27493166643364</v>
      </c>
      <c r="AB166" s="5">
        <f t="shared" si="54"/>
        <v>4932.1372505267545</v>
      </c>
      <c r="AJ166" s="26">
        <f>R166-AF166</f>
        <v>2220857.7813692447</v>
      </c>
      <c r="AK166" s="26">
        <f>S166-AG166</f>
        <v>-5442369.3763152054</v>
      </c>
      <c r="AL166" s="26">
        <f>T166-AH166</f>
        <v>-2479895.1571196266</v>
      </c>
    </row>
    <row r="167" spans="1:38">
      <c r="A167" s="10" t="s">
        <v>37</v>
      </c>
      <c r="B167" s="1">
        <v>-4339.2299999999814</v>
      </c>
      <c r="C167" s="1">
        <v>1969.0499999998137</v>
      </c>
      <c r="D167" s="1" t="s">
        <v>138</v>
      </c>
      <c r="E167" s="2">
        <f t="shared" si="40"/>
        <v>4765.0891802146898</v>
      </c>
      <c r="G167" s="2">
        <f t="shared" si="55"/>
        <v>623451</v>
      </c>
      <c r="H167" s="2">
        <f t="shared" si="56"/>
        <v>7455040</v>
      </c>
      <c r="I167" s="19">
        <v>4852.7089999999998</v>
      </c>
      <c r="J167" s="1">
        <v>0</v>
      </c>
      <c r="K167" s="1">
        <f t="shared" si="41"/>
        <v>4852.7089999999998</v>
      </c>
      <c r="L167" s="2">
        <f t="shared" si="42"/>
        <v>623261.73</v>
      </c>
      <c r="M167" s="2">
        <f t="shared" si="43"/>
        <v>7454672.0800000001</v>
      </c>
      <c r="N167" s="3">
        <f>-1*Sheet2!D167</f>
        <v>-67.797187272599999</v>
      </c>
      <c r="O167" s="3">
        <f>-1*Sheet2!E167</f>
        <v>-23.0117644822</v>
      </c>
      <c r="P167" s="2">
        <f t="shared" si="44"/>
        <v>4894.9529999999995</v>
      </c>
      <c r="Q167" s="2">
        <f>$AD$4/SQRT(1-$AD$7*SIN(RADIANS($O167))^2)</f>
        <v>6381402.003466038</v>
      </c>
      <c r="R167" s="20">
        <f t="shared" si="45"/>
        <v>2221254.9347706595</v>
      </c>
      <c r="S167" s="20">
        <f t="shared" si="46"/>
        <v>-5442255.3442577673</v>
      </c>
      <c r="T167" s="20">
        <f>((1-$AD$7)*$Q167+$P167)*SIN(RADIANS($O167))</f>
        <v>-2479832.0903525068</v>
      </c>
      <c r="U167" s="5">
        <f t="shared" si="47"/>
        <v>-4393.451962748275</v>
      </c>
      <c r="V167" s="5">
        <f t="shared" si="48"/>
        <v>1212.564867317426</v>
      </c>
      <c r="W167" s="5">
        <f t="shared" si="49"/>
        <v>-181.51900885370929</v>
      </c>
      <c r="X167" s="5">
        <f t="shared" si="50"/>
        <v>4553.2808984328676</v>
      </c>
      <c r="Y167" s="5">
        <f t="shared" si="51"/>
        <v>-4353.9476037743634</v>
      </c>
      <c r="Z167" s="5">
        <f t="shared" si="52"/>
        <v>1932.9549725530183</v>
      </c>
      <c r="AA167" s="5">
        <f t="shared" si="53"/>
        <v>-181.71122584482987</v>
      </c>
      <c r="AB167" s="5">
        <f t="shared" si="54"/>
        <v>4553.2808984328676</v>
      </c>
      <c r="AJ167" s="26">
        <f>R167-AF167</f>
        <v>2221254.9347706595</v>
      </c>
      <c r="AK167" s="26">
        <f>S167-AG167</f>
        <v>-5442255.3442577673</v>
      </c>
      <c r="AL167" s="26">
        <f>T167-AH167</f>
        <v>-2479832.0903525068</v>
      </c>
    </row>
    <row r="168" spans="1:38">
      <c r="A168" s="10" t="s">
        <v>38</v>
      </c>
      <c r="B168" s="1">
        <v>-3019.2299999999814</v>
      </c>
      <c r="C168" s="1">
        <v>2082.0499999998137</v>
      </c>
      <c r="D168" s="1" t="s">
        <v>138</v>
      </c>
      <c r="E168" s="2">
        <f t="shared" si="40"/>
        <v>3667.51714316363</v>
      </c>
      <c r="G168" s="2">
        <f t="shared" si="55"/>
        <v>624771</v>
      </c>
      <c r="H168" s="2">
        <f t="shared" si="56"/>
        <v>7455153</v>
      </c>
      <c r="I168" s="19">
        <v>4870.41</v>
      </c>
      <c r="J168" s="1">
        <v>0</v>
      </c>
      <c r="K168" s="1">
        <f t="shared" si="41"/>
        <v>4870.41</v>
      </c>
      <c r="L168" s="2">
        <f t="shared" si="42"/>
        <v>624581.73</v>
      </c>
      <c r="M168" s="2">
        <f t="shared" si="43"/>
        <v>7454785.0800000001</v>
      </c>
      <c r="N168" s="3">
        <f>-1*Sheet2!D168</f>
        <v>-67.784317818900007</v>
      </c>
      <c r="O168" s="3">
        <f>-1*Sheet2!E168</f>
        <v>-23.010645561800001</v>
      </c>
      <c r="P168" s="2">
        <f t="shared" si="44"/>
        <v>4912.6539999999995</v>
      </c>
      <c r="Q168" s="2">
        <f>$AD$4/SQRT(1-$AD$7*SIN(RADIANS($O168))^2)</f>
        <v>6381401.7029860308</v>
      </c>
      <c r="R168" s="20">
        <f t="shared" si="45"/>
        <v>2222501.7762026144</v>
      </c>
      <c r="S168" s="20">
        <f t="shared" si="46"/>
        <v>-5441816.2425228618</v>
      </c>
      <c r="T168" s="20">
        <f>((1-$AD$7)*$Q168+$P168)*SIN(RADIANS($O168))</f>
        <v>-2479724.8678439823</v>
      </c>
      <c r="U168" s="5">
        <f t="shared" si="47"/>
        <v>-3073.1794509487181</v>
      </c>
      <c r="V168" s="5">
        <f t="shared" si="48"/>
        <v>1336.90604230601</v>
      </c>
      <c r="W168" s="5">
        <f t="shared" si="49"/>
        <v>-163.07115912663807</v>
      </c>
      <c r="X168" s="5">
        <f t="shared" si="50"/>
        <v>3348.1185041801723</v>
      </c>
      <c r="Y168" s="5">
        <f t="shared" si="51"/>
        <v>-3033.6746511272831</v>
      </c>
      <c r="Z168" s="5">
        <f t="shared" si="52"/>
        <v>2057.2947687767901</v>
      </c>
      <c r="AA168" s="5">
        <f t="shared" si="53"/>
        <v>-163.2856470426882</v>
      </c>
      <c r="AB168" s="5">
        <f t="shared" si="54"/>
        <v>3348.1185041801723</v>
      </c>
      <c r="AJ168" s="26">
        <f>R168-AF168</f>
        <v>2222501.7762026144</v>
      </c>
      <c r="AK168" s="26">
        <f>S168-AG168</f>
        <v>-5441816.2425228618</v>
      </c>
      <c r="AL168" s="26">
        <f>T168-AH168</f>
        <v>-2479724.8678439823</v>
      </c>
    </row>
    <row r="169" spans="1:38">
      <c r="A169" s="10" t="s">
        <v>39</v>
      </c>
      <c r="B169" s="1">
        <v>-2721.5300000000279</v>
      </c>
      <c r="C169" s="1">
        <v>2118.3499999996275</v>
      </c>
      <c r="D169" s="1" t="s">
        <v>138</v>
      </c>
      <c r="E169" s="2">
        <f t="shared" si="40"/>
        <v>3448.7870713337134</v>
      </c>
      <c r="G169" s="2">
        <f t="shared" si="55"/>
        <v>625068.69999999995</v>
      </c>
      <c r="H169" s="2">
        <f t="shared" si="56"/>
        <v>7455189.2999999998</v>
      </c>
      <c r="I169" s="19">
        <v>4877.116</v>
      </c>
      <c r="J169" s="1">
        <v>0</v>
      </c>
      <c r="K169" s="1">
        <f t="shared" si="41"/>
        <v>4877.116</v>
      </c>
      <c r="L169" s="2">
        <f t="shared" si="42"/>
        <v>624879.42999999993</v>
      </c>
      <c r="M169" s="2">
        <f t="shared" si="43"/>
        <v>7454821.3799999999</v>
      </c>
      <c r="N169" s="3">
        <f>-1*Sheet2!D169</f>
        <v>-67.781416280900004</v>
      </c>
      <c r="O169" s="3">
        <f>-1*Sheet2!E169</f>
        <v>-23.010295392900002</v>
      </c>
      <c r="P169" s="2">
        <f t="shared" si="44"/>
        <v>4919.3599999999997</v>
      </c>
      <c r="Q169" s="2">
        <f>$AD$4/SQRT(1-$AD$7*SIN(RADIANS($O169))^2)</f>
        <v>6381401.6089524059</v>
      </c>
      <c r="R169" s="20">
        <f t="shared" si="45"/>
        <v>2222785.425133416</v>
      </c>
      <c r="S169" s="20">
        <f t="shared" si="46"/>
        <v>-5441723.443126482</v>
      </c>
      <c r="T169" s="20">
        <f>((1-$AD$7)*$Q169+$P169)*SIN(RADIANS($O169))</f>
        <v>-2479691.7679262613</v>
      </c>
      <c r="U169" s="5">
        <f t="shared" si="47"/>
        <v>-2775.5108761100701</v>
      </c>
      <c r="V169" s="5">
        <f t="shared" si="48"/>
        <v>1375.7745953431299</v>
      </c>
      <c r="W169" s="5">
        <f t="shared" si="49"/>
        <v>-156.23715555701006</v>
      </c>
      <c r="X169" s="5">
        <f t="shared" si="50"/>
        <v>3094.7587370962246</v>
      </c>
      <c r="Y169" s="5">
        <f t="shared" si="51"/>
        <v>-2736.005931878115</v>
      </c>
      <c r="Z169" s="5">
        <f t="shared" si="52"/>
        <v>2096.1633143227732</v>
      </c>
      <c r="AA169" s="5">
        <f t="shared" si="53"/>
        <v>-156.45789381333054</v>
      </c>
      <c r="AB169" s="5">
        <f t="shared" si="54"/>
        <v>3094.7587370962246</v>
      </c>
      <c r="AJ169" s="26">
        <f>R169-AF169</f>
        <v>2222785.425133416</v>
      </c>
      <c r="AK169" s="26">
        <f>S169-AG169</f>
        <v>-5441723.443126482</v>
      </c>
      <c r="AL169" s="26">
        <f>T169-AH169</f>
        <v>-2479691.7679262613</v>
      </c>
    </row>
    <row r="170" spans="1:38">
      <c r="A170" s="10" t="s">
        <v>40</v>
      </c>
      <c r="B170" s="1">
        <v>-1888.3299999999581</v>
      </c>
      <c r="C170" s="1">
        <v>4139.25</v>
      </c>
      <c r="D170" s="1" t="s">
        <v>138</v>
      </c>
      <c r="E170" s="2">
        <f t="shared" si="40"/>
        <v>4549.6352327851337</v>
      </c>
      <c r="G170" s="2">
        <f t="shared" si="55"/>
        <v>625901.9</v>
      </c>
      <c r="H170" s="2">
        <f t="shared" si="56"/>
        <v>7457210.2000000002</v>
      </c>
      <c r="I170" s="19">
        <v>4826.5010000000002</v>
      </c>
      <c r="J170" s="1">
        <v>0</v>
      </c>
      <c r="K170" s="1">
        <f t="shared" si="41"/>
        <v>4826.5010000000002</v>
      </c>
      <c r="L170" s="2">
        <f t="shared" si="42"/>
        <v>625712.63</v>
      </c>
      <c r="M170" s="2">
        <f t="shared" si="43"/>
        <v>7456842.2800000003</v>
      </c>
      <c r="N170" s="3">
        <f>-1*Sheet2!D170</f>
        <v>-67.773452232899999</v>
      </c>
      <c r="O170" s="3">
        <f>-1*Sheet2!E170</f>
        <v>-22.991981127300001</v>
      </c>
      <c r="P170" s="2">
        <f>K170+42.244</f>
        <v>4868.7449999999999</v>
      </c>
      <c r="Q170" s="2">
        <f>$AD$4/SQRT(1-$AD$7*SIN(RADIANS($O170))^2)</f>
        <v>6381396.6924299207</v>
      </c>
      <c r="R170" s="20">
        <f t="shared" si="45"/>
        <v>2223824.1891844999</v>
      </c>
      <c r="S170" s="20">
        <f t="shared" si="46"/>
        <v>-5442105.4913430959</v>
      </c>
      <c r="T170" s="20">
        <f>((1-$AD$7)*$Q170+$P170)*SIN(RADIANS($O170))</f>
        <v>-2477803.6021226179</v>
      </c>
      <c r="U170" s="5">
        <f t="shared" si="47"/>
        <v>-1958.697828065393</v>
      </c>
      <c r="V170" s="5">
        <f t="shared" si="48"/>
        <v>3405.643885334649</v>
      </c>
      <c r="W170" s="5">
        <f t="shared" si="49"/>
        <v>-207.31362551984807</v>
      </c>
      <c r="X170" s="5">
        <f t="shared" si="50"/>
        <v>3924.9286702097706</v>
      </c>
      <c r="Y170" s="5">
        <f t="shared" si="51"/>
        <v>-1919.187864997205</v>
      </c>
      <c r="Z170" s="5">
        <f t="shared" si="52"/>
        <v>4126.0246496636746</v>
      </c>
      <c r="AA170" s="5">
        <f t="shared" si="53"/>
        <v>-207.76969163370472</v>
      </c>
      <c r="AB170" s="5">
        <f t="shared" si="54"/>
        <v>3924.9286702097706</v>
      </c>
      <c r="AJ170" s="26">
        <f>R170-AF170</f>
        <v>2223824.1891844999</v>
      </c>
      <c r="AK170" s="26">
        <f>S170-AG170</f>
        <v>-5442105.4913430959</v>
      </c>
      <c r="AL170" s="26">
        <f>T170-AH170</f>
        <v>-2477803.6021226179</v>
      </c>
    </row>
    <row r="171" spans="1:38">
      <c r="A171" s="10" t="s">
        <v>41</v>
      </c>
      <c r="B171" s="1">
        <v>-1630.3299999999581</v>
      </c>
      <c r="C171" s="1">
        <v>4010.8499999996275</v>
      </c>
      <c r="D171" s="1" t="s">
        <v>138</v>
      </c>
      <c r="E171" s="2">
        <f t="shared" si="40"/>
        <v>4329.5373461141171</v>
      </c>
      <c r="G171" s="2">
        <f t="shared" si="55"/>
        <v>626159.9</v>
      </c>
      <c r="H171" s="2">
        <f t="shared" si="56"/>
        <v>7457081.7999999998</v>
      </c>
      <c r="I171" s="19">
        <v>4840.652</v>
      </c>
      <c r="J171" s="1">
        <v>0</v>
      </c>
      <c r="K171" s="1">
        <f t="shared" si="41"/>
        <v>4840.652</v>
      </c>
      <c r="L171" s="2">
        <f t="shared" si="42"/>
        <v>625970.63</v>
      </c>
      <c r="M171" s="2">
        <f t="shared" si="43"/>
        <v>7456713.8799999999</v>
      </c>
      <c r="N171" s="3">
        <f>-1*Sheet2!D171</f>
        <v>-67.770924938799993</v>
      </c>
      <c r="O171" s="3">
        <f>-1*Sheet2!E171</f>
        <v>-22.9931212483</v>
      </c>
      <c r="P171" s="2">
        <f t="shared" si="44"/>
        <v>4882.8959999999997</v>
      </c>
      <c r="Q171" s="2">
        <f>$AD$4/SQRT(1-$AD$7*SIN(RADIANS($O171))^2)</f>
        <v>6381396.9984100778</v>
      </c>
      <c r="R171" s="20">
        <f t="shared" si="45"/>
        <v>2224050.4920039386</v>
      </c>
      <c r="S171" s="20">
        <f t="shared" si="46"/>
        <v>-5441973.7638745625</v>
      </c>
      <c r="T171" s="20">
        <f>((1-$AD$7)*$Q171+$P171)*SIN(RADIANS($O171))</f>
        <v>-2477925.4496724927</v>
      </c>
      <c r="U171" s="5">
        <f t="shared" si="47"/>
        <v>-1699.3697382061455</v>
      </c>
      <c r="V171" s="5">
        <f t="shared" si="48"/>
        <v>3279.3244303162778</v>
      </c>
      <c r="W171" s="5">
        <f t="shared" si="49"/>
        <v>-193.02186018236569</v>
      </c>
      <c r="X171" s="5">
        <f t="shared" si="50"/>
        <v>3689.9046702905725</v>
      </c>
      <c r="Y171" s="5">
        <f t="shared" si="51"/>
        <v>-1659.8600187372115</v>
      </c>
      <c r="Z171" s="5">
        <f t="shared" si="52"/>
        <v>3999.7061350471399</v>
      </c>
      <c r="AA171" s="5">
        <f t="shared" si="53"/>
        <v>-193.46519996600182</v>
      </c>
      <c r="AB171" s="5">
        <f t="shared" si="54"/>
        <v>3689.9046702905725</v>
      </c>
      <c r="AJ171" s="26">
        <f>R171-AF171</f>
        <v>2224050.4920039386</v>
      </c>
      <c r="AK171" s="26">
        <f>S171-AG171</f>
        <v>-5441973.7638745625</v>
      </c>
      <c r="AL171" s="26">
        <f>T171-AH171</f>
        <v>-2477925.4496724927</v>
      </c>
    </row>
    <row r="172" spans="1:38">
      <c r="A172" s="10" t="s">
        <v>42</v>
      </c>
      <c r="B172" s="1">
        <v>-1131.1300000000001</v>
      </c>
      <c r="C172" s="1">
        <v>3552.9500000001863</v>
      </c>
      <c r="D172" s="1" t="s">
        <v>138</v>
      </c>
      <c r="E172" s="2">
        <f t="shared" si="40"/>
        <v>3728.6604537556545</v>
      </c>
      <c r="G172" s="2">
        <f t="shared" si="55"/>
        <v>626659.1</v>
      </c>
      <c r="H172" s="2">
        <f t="shared" si="56"/>
        <v>7456623.9000000004</v>
      </c>
      <c r="I172" s="19">
        <v>4795.3829999999998</v>
      </c>
      <c r="J172" s="1">
        <v>0</v>
      </c>
      <c r="K172" s="1">
        <f t="shared" si="41"/>
        <v>4795.3829999999998</v>
      </c>
      <c r="L172" s="2">
        <f t="shared" si="42"/>
        <v>626469.82999999996</v>
      </c>
      <c r="M172" s="2">
        <f t="shared" si="43"/>
        <v>7456255.9800000004</v>
      </c>
      <c r="N172" s="3">
        <f>-1*Sheet2!D172</f>
        <v>-67.766017607099997</v>
      </c>
      <c r="O172" s="3">
        <f>-1*Sheet2!E172</f>
        <v>-22.997218843700001</v>
      </c>
      <c r="P172" s="2">
        <f t="shared" si="44"/>
        <v>4837.6269999999995</v>
      </c>
      <c r="Q172" s="2">
        <f>$AD$4/SQRT(1-$AD$7*SIN(RADIANS($O172))^2)</f>
        <v>6381398.0982003948</v>
      </c>
      <c r="R172" s="20">
        <f t="shared" si="45"/>
        <v>2224433.68637216</v>
      </c>
      <c r="S172" s="20">
        <f t="shared" si="46"/>
        <v>-5441580.4655148694</v>
      </c>
      <c r="T172" s="20">
        <f>((1-$AD$7)*$Q172+$P172)*SIN(RADIANS($O172))</f>
        <v>-2478325.8103425284</v>
      </c>
      <c r="U172" s="5">
        <f t="shared" si="47"/>
        <v>-1195.802620686989</v>
      </c>
      <c r="V172" s="5">
        <f t="shared" si="48"/>
        <v>2825.2197606903374</v>
      </c>
      <c r="W172" s="5">
        <f t="shared" si="49"/>
        <v>-237.95844730883016</v>
      </c>
      <c r="X172" s="5">
        <f t="shared" si="50"/>
        <v>3064.917517395163</v>
      </c>
      <c r="Y172" s="5">
        <f t="shared" si="51"/>
        <v>-1156.2943725891651</v>
      </c>
      <c r="Z172" s="5">
        <f t="shared" si="52"/>
        <v>3545.5950467648754</v>
      </c>
      <c r="AA172" s="5">
        <f t="shared" si="53"/>
        <v>-238.35338553646602</v>
      </c>
      <c r="AB172" s="5">
        <f t="shared" si="54"/>
        <v>3064.917517395163</v>
      </c>
      <c r="AJ172" s="26">
        <f>R172-AF172</f>
        <v>2224433.68637216</v>
      </c>
      <c r="AK172" s="26">
        <f>S172-AG172</f>
        <v>-5441580.4655148694</v>
      </c>
      <c r="AL172" s="26">
        <f>T172-AH172</f>
        <v>-2478325.8103425284</v>
      </c>
    </row>
    <row r="173" spans="1:38">
      <c r="A173" s="10" t="s">
        <v>43</v>
      </c>
      <c r="B173" s="27">
        <v>-2.1699999999254942</v>
      </c>
      <c r="C173" s="27">
        <v>169.34999999962747</v>
      </c>
      <c r="D173" s="1">
        <v>30.3000000000002</v>
      </c>
      <c r="E173" s="2">
        <f t="shared" si="40"/>
        <v>169.36390229288384</v>
      </c>
      <c r="G173" s="2">
        <f t="shared" si="55"/>
        <v>627788.06000000006</v>
      </c>
      <c r="H173" s="2">
        <f t="shared" si="56"/>
        <v>7453240.2999999998</v>
      </c>
      <c r="I173" s="1">
        <f t="shared" ref="I173:I194" si="57">D173+D$1</f>
        <v>5030.3</v>
      </c>
      <c r="J173" s="1">
        <v>0</v>
      </c>
      <c r="K173" s="1">
        <f t="shared" si="41"/>
        <v>5030.3</v>
      </c>
      <c r="L173" s="2">
        <f t="shared" si="42"/>
        <v>627598.79</v>
      </c>
      <c r="M173" s="2">
        <f t="shared" si="43"/>
        <v>7452872.3799999999</v>
      </c>
      <c r="N173" s="3">
        <f>-1*Sheet2!D173</f>
        <v>-67.754723696799999</v>
      </c>
      <c r="O173" s="3">
        <f>-1*Sheet2!E173</f>
        <v>-23.0276909277</v>
      </c>
      <c r="P173" s="2">
        <f t="shared" si="44"/>
        <v>5072.5439999999999</v>
      </c>
      <c r="Q173" s="2">
        <f>$AD$4/SQRT(1-$AD$7*SIN(RADIANS($O173))^2)</f>
        <v>6381406.2816587733</v>
      </c>
      <c r="R173" s="20">
        <f t="shared" si="45"/>
        <v>2225088.3037475944</v>
      </c>
      <c r="S173" s="20">
        <f t="shared" si="46"/>
        <v>-5440120.0140276179</v>
      </c>
      <c r="T173" s="20">
        <f>((1-$AD$7)*$Q173+$P173)*SIN(RADIANS($O173))</f>
        <v>-2481526.1268257247</v>
      </c>
      <c r="U173" s="5">
        <f t="shared" si="47"/>
        <v>-37.013845524089689</v>
      </c>
      <c r="V173" s="5">
        <f t="shared" si="48"/>
        <v>-551.93193034466026</v>
      </c>
      <c r="W173" s="5">
        <f t="shared" si="49"/>
        <v>-2.3250928151012147</v>
      </c>
      <c r="X173" s="5">
        <f t="shared" si="50"/>
        <v>552.61991317203956</v>
      </c>
      <c r="Y173" s="5">
        <f t="shared" si="51"/>
        <v>2.4869842898667898</v>
      </c>
      <c r="Z173" s="5">
        <f t="shared" si="52"/>
        <v>168.46706243486287</v>
      </c>
      <c r="AA173" s="5">
        <f t="shared" si="53"/>
        <v>-2.3440809344214131</v>
      </c>
      <c r="AB173" s="5">
        <f t="shared" si="54"/>
        <v>552.61991317203956</v>
      </c>
      <c r="AF173" s="1">
        <v>2225088.5040000002</v>
      </c>
      <c r="AG173" s="1">
        <v>-5440120.5039999997</v>
      </c>
      <c r="AH173" s="1">
        <v>-2481526.352</v>
      </c>
      <c r="AJ173" s="26">
        <f>R173-AF173</f>
        <v>-0.20025240583345294</v>
      </c>
      <c r="AK173" s="26">
        <f>S173-AG173</f>
        <v>0.4899723818525672</v>
      </c>
      <c r="AL173" s="26">
        <f>T173-AH173</f>
        <v>0.22517427522689104</v>
      </c>
    </row>
    <row r="174" spans="1:38">
      <c r="A174" s="10" t="s">
        <v>44</v>
      </c>
      <c r="B174" s="27">
        <v>-14.39000000001397</v>
      </c>
      <c r="C174" s="27">
        <v>174.14999999944121</v>
      </c>
      <c r="D174" s="1">
        <v>30.3100000000004</v>
      </c>
      <c r="E174" s="2">
        <f t="shared" si="40"/>
        <v>174.74351089469894</v>
      </c>
      <c r="G174" s="2">
        <f t="shared" si="55"/>
        <v>627775.84</v>
      </c>
      <c r="H174" s="2">
        <f t="shared" si="56"/>
        <v>7453245.0999999996</v>
      </c>
      <c r="I174" s="1">
        <f t="shared" si="57"/>
        <v>5030.3100000000004</v>
      </c>
      <c r="J174" s="1">
        <v>0</v>
      </c>
      <c r="K174" s="1">
        <f t="shared" si="41"/>
        <v>5030.3100000000004</v>
      </c>
      <c r="L174" s="2">
        <f t="shared" si="42"/>
        <v>627586.56999999995</v>
      </c>
      <c r="M174" s="2">
        <f t="shared" si="43"/>
        <v>7452877.1799999997</v>
      </c>
      <c r="N174" s="3">
        <f>-1*Sheet2!D174</f>
        <v>-67.754843332099995</v>
      </c>
      <c r="O174" s="3">
        <f>-1*Sheet2!E174</f>
        <v>-23.027648515900001</v>
      </c>
      <c r="P174" s="2">
        <f t="shared" si="44"/>
        <v>5072.5540000000001</v>
      </c>
      <c r="Q174" s="2">
        <f>$AD$4/SQRT(1-$AD$7*SIN(RADIANS($O174))^2)</f>
        <v>6381406.2702629762</v>
      </c>
      <c r="R174" s="20">
        <f t="shared" si="45"/>
        <v>2225077.6441972805</v>
      </c>
      <c r="S174" s="20">
        <f t="shared" si="46"/>
        <v>-5440126.3704993371</v>
      </c>
      <c r="T174" s="20">
        <f>((1-$AD$7)*$Q174+$P174)*SIN(RADIANS($O174))</f>
        <v>-2481521.8046777607</v>
      </c>
      <c r="U174" s="5">
        <f t="shared" si="47"/>
        <v>-49.286419647494156</v>
      </c>
      <c r="V174" s="5">
        <f t="shared" si="48"/>
        <v>-547.23134246267159</v>
      </c>
      <c r="W174" s="5">
        <f t="shared" si="49"/>
        <v>-2.3147689235516395</v>
      </c>
      <c r="X174" s="5">
        <f t="shared" si="50"/>
        <v>548.89833141892609</v>
      </c>
      <c r="Y174" s="5">
        <f t="shared" si="51"/>
        <v>-9.7855774156909128</v>
      </c>
      <c r="Z174" s="5">
        <f t="shared" si="52"/>
        <v>173.16768372020917</v>
      </c>
      <c r="AA174" s="5">
        <f t="shared" si="53"/>
        <v>-2.3342143990449955</v>
      </c>
      <c r="AB174" s="5">
        <f t="shared" si="54"/>
        <v>548.89833141892609</v>
      </c>
      <c r="AJ174" s="26">
        <f>R174-AF174</f>
        <v>2225077.6441972805</v>
      </c>
      <c r="AK174" s="26">
        <f>S174-AG174</f>
        <v>-5440126.3704993371</v>
      </c>
      <c r="AL174" s="26">
        <f>T174-AH174</f>
        <v>-2481521.8046777607</v>
      </c>
    </row>
    <row r="175" spans="1:38">
      <c r="A175" s="10" t="s">
        <v>45</v>
      </c>
      <c r="B175" s="27">
        <v>-23.239999999990687</v>
      </c>
      <c r="C175" s="27">
        <v>174.25</v>
      </c>
      <c r="D175" s="1">
        <v>30.305999999999585</v>
      </c>
      <c r="E175" s="2">
        <f t="shared" si="40"/>
        <v>175.79294667306641</v>
      </c>
      <c r="G175" s="2">
        <f t="shared" si="55"/>
        <v>627766.99</v>
      </c>
      <c r="H175" s="2">
        <f t="shared" si="56"/>
        <v>7453245.2000000002</v>
      </c>
      <c r="I175" s="1">
        <f t="shared" si="57"/>
        <v>5030.3059999999996</v>
      </c>
      <c r="J175" s="1">
        <v>0</v>
      </c>
      <c r="K175" s="1">
        <f t="shared" si="41"/>
        <v>5030.3059999999996</v>
      </c>
      <c r="L175" s="2">
        <f t="shared" si="42"/>
        <v>627577.72</v>
      </c>
      <c r="M175" s="2">
        <f t="shared" si="43"/>
        <v>7452877.2800000003</v>
      </c>
      <c r="N175" s="3">
        <f>-1*Sheet2!D175</f>
        <v>-67.754929694500007</v>
      </c>
      <c r="O175" s="3">
        <f>-1*Sheet2!E175</f>
        <v>-23.027648292399999</v>
      </c>
      <c r="P175" s="2">
        <f t="shared" si="44"/>
        <v>5072.5499999999993</v>
      </c>
      <c r="Q175" s="2">
        <f>$AD$4/SQRT(1-$AD$7*SIN(RADIANS($O175))^2)</f>
        <v>6381406.2702029236</v>
      </c>
      <c r="R175" s="20">
        <f t="shared" si="45"/>
        <v>2225069.4465221707</v>
      </c>
      <c r="S175" s="20">
        <f t="shared" si="46"/>
        <v>-5440129.7299324023</v>
      </c>
      <c r="T175" s="20">
        <f>((1-$AD$7)*$Q175+$P175)*SIN(RADIANS($O175))</f>
        <v>-2481521.7803157605</v>
      </c>
      <c r="U175" s="5">
        <f t="shared" si="47"/>
        <v>-58.145744259958107</v>
      </c>
      <c r="V175" s="5">
        <f t="shared" si="48"/>
        <v>-547.20660262445676</v>
      </c>
      <c r="W175" s="5">
        <f t="shared" si="49"/>
        <v>-2.3188413063333257</v>
      </c>
      <c r="X175" s="5">
        <f t="shared" si="50"/>
        <v>549.73832487272352</v>
      </c>
      <c r="Y175" s="5">
        <f t="shared" si="51"/>
        <v>-18.644901988121759</v>
      </c>
      <c r="Z175" s="5">
        <f t="shared" si="52"/>
        <v>173.19244638588154</v>
      </c>
      <c r="AA175" s="5">
        <f t="shared" si="53"/>
        <v>-2.3382347991991779</v>
      </c>
      <c r="AB175" s="5">
        <f t="shared" si="54"/>
        <v>549.73832487272352</v>
      </c>
      <c r="AJ175" s="26">
        <f>R175-AF175</f>
        <v>2225069.4465221707</v>
      </c>
      <c r="AK175" s="26">
        <f>S175-AG175</f>
        <v>-5440129.7299324023</v>
      </c>
      <c r="AL175" s="26">
        <f>T175-AH175</f>
        <v>-2481521.7803157605</v>
      </c>
    </row>
    <row r="176" spans="1:38">
      <c r="A176" s="10" t="s">
        <v>46</v>
      </c>
      <c r="B176" s="27">
        <v>-23.839999999967404</v>
      </c>
      <c r="C176" s="27">
        <v>130.21999999973923</v>
      </c>
      <c r="D176" s="1">
        <v>30.305999999999585</v>
      </c>
      <c r="E176" s="2">
        <f t="shared" si="40"/>
        <v>132.38426643650118</v>
      </c>
      <c r="G176" s="2">
        <f t="shared" si="55"/>
        <v>627766.39</v>
      </c>
      <c r="H176" s="2">
        <f t="shared" si="56"/>
        <v>7453201.1699999999</v>
      </c>
      <c r="I176" s="1">
        <f t="shared" si="57"/>
        <v>5030.3059999999996</v>
      </c>
      <c r="J176" s="1">
        <v>0</v>
      </c>
      <c r="K176" s="1">
        <f t="shared" si="41"/>
        <v>5030.3059999999996</v>
      </c>
      <c r="L176" s="2">
        <f t="shared" si="42"/>
        <v>627577.12</v>
      </c>
      <c r="M176" s="2">
        <f t="shared" si="43"/>
        <v>7452833.25</v>
      </c>
      <c r="N176" s="3">
        <f>-1*Sheet2!D176</f>
        <v>-67.754931896399995</v>
      </c>
      <c r="O176" s="3">
        <f>-1*Sheet2!E176</f>
        <v>-23.0280459853</v>
      </c>
      <c r="P176" s="2">
        <f t="shared" si="44"/>
        <v>5072.5499999999993</v>
      </c>
      <c r="Q176" s="2">
        <f>$AD$4/SQRT(1-$AD$7*SIN(RADIANS($O176))^2)</f>
        <v>6381406.3770612683</v>
      </c>
      <c r="R176" s="20">
        <f t="shared" si="45"/>
        <v>2225062.7101104828</v>
      </c>
      <c r="S176" s="20">
        <f t="shared" si="46"/>
        <v>-5440113.8565659365</v>
      </c>
      <c r="T176" s="20">
        <f>((1-$AD$7)*$Q176+$P176)*SIN(RADIANS($O176))</f>
        <v>-2481562.3454653188</v>
      </c>
      <c r="U176" s="5">
        <f t="shared" si="47"/>
        <v>-58.371450796272086</v>
      </c>
      <c r="V176" s="5">
        <f t="shared" si="48"/>
        <v>-591.28407311676756</v>
      </c>
      <c r="W176" s="5">
        <f t="shared" si="49"/>
        <v>-2.322794527051542</v>
      </c>
      <c r="X176" s="5">
        <f t="shared" si="50"/>
        <v>593.56567754054174</v>
      </c>
      <c r="Y176" s="5">
        <f t="shared" si="51"/>
        <v>-18.87072438986473</v>
      </c>
      <c r="Z176" s="5">
        <f t="shared" si="52"/>
        <v>129.11497632222503</v>
      </c>
      <c r="AA176" s="5">
        <f t="shared" si="53"/>
        <v>-2.3371862943718682</v>
      </c>
      <c r="AB176" s="5">
        <f t="shared" si="54"/>
        <v>593.56567754054174</v>
      </c>
      <c r="AJ176" s="26">
        <f>R176-AF176</f>
        <v>2225062.7101104828</v>
      </c>
      <c r="AK176" s="26">
        <f>S176-AG176</f>
        <v>-5440113.8565659365</v>
      </c>
      <c r="AL176" s="26">
        <f>T176-AH176</f>
        <v>-2481562.3454653188</v>
      </c>
    </row>
    <row r="177" spans="1:38">
      <c r="A177" s="10" t="s">
        <v>47</v>
      </c>
      <c r="B177" s="27">
        <v>-13.900000000023283</v>
      </c>
      <c r="C177" s="27">
        <v>126.25</v>
      </c>
      <c r="D177" s="1">
        <v>30.305999999999585</v>
      </c>
      <c r="E177" s="2">
        <f t="shared" si="40"/>
        <v>127.01288320481764</v>
      </c>
      <c r="G177" s="2">
        <f t="shared" si="55"/>
        <v>627776.32999999996</v>
      </c>
      <c r="H177" s="2">
        <f t="shared" si="56"/>
        <v>7453197.2000000002</v>
      </c>
      <c r="I177" s="1">
        <f t="shared" si="57"/>
        <v>5030.3059999999996</v>
      </c>
      <c r="J177" s="1">
        <v>0</v>
      </c>
      <c r="K177" s="1">
        <f t="shared" si="41"/>
        <v>5030.3059999999996</v>
      </c>
      <c r="L177" s="2">
        <f t="shared" si="42"/>
        <v>627587.05999999994</v>
      </c>
      <c r="M177" s="2">
        <f t="shared" si="43"/>
        <v>7452829.2800000003</v>
      </c>
      <c r="N177" s="3">
        <f>-1*Sheet2!D177</f>
        <v>-67.754834576899995</v>
      </c>
      <c r="O177" s="3">
        <f>-1*Sheet2!E177</f>
        <v>-23.028081076199999</v>
      </c>
      <c r="P177" s="2">
        <f t="shared" si="44"/>
        <v>5072.5499999999993</v>
      </c>
      <c r="Q177" s="2">
        <f>$AD$4/SQRT(1-$AD$7*SIN(RADIANS($O177))^2)</f>
        <v>6381406.3864901084</v>
      </c>
      <c r="R177" s="20">
        <f t="shared" si="45"/>
        <v>2225071.3744337759</v>
      </c>
      <c r="S177" s="20">
        <f t="shared" si="46"/>
        <v>-5440108.6690255841</v>
      </c>
      <c r="T177" s="20">
        <f>((1-$AD$7)*$Q177+$P177)*SIN(RADIANS($O177))</f>
        <v>-2481565.9247732731</v>
      </c>
      <c r="U177" s="5">
        <f t="shared" si="47"/>
        <v>-48.388129479939806</v>
      </c>
      <c r="V177" s="5">
        <f t="shared" si="48"/>
        <v>-595.17326504870141</v>
      </c>
      <c r="W177" s="5">
        <f t="shared" si="49"/>
        <v>-2.3230744047170901</v>
      </c>
      <c r="X177" s="5">
        <f t="shared" si="50"/>
        <v>596.54143496815072</v>
      </c>
      <c r="Y177" s="5">
        <f t="shared" si="51"/>
        <v>-8.8874132967609949</v>
      </c>
      <c r="Z177" s="5">
        <f t="shared" si="52"/>
        <v>125.22575813918634</v>
      </c>
      <c r="AA177" s="5">
        <f t="shared" si="53"/>
        <v>-2.3370867064779333</v>
      </c>
      <c r="AB177" s="5">
        <f t="shared" si="54"/>
        <v>596.54143496815072</v>
      </c>
      <c r="AF177" s="1">
        <v>2225071.5722429999</v>
      </c>
      <c r="AG177" s="1">
        <v>-5440109.1518249996</v>
      </c>
      <c r="AH177" s="1">
        <v>-2481566.1627830002</v>
      </c>
      <c r="AJ177" s="26">
        <f>R177-AF177</f>
        <v>-0.19780922401696444</v>
      </c>
      <c r="AK177" s="26">
        <f>S177-AG177</f>
        <v>0.4827994154766202</v>
      </c>
      <c r="AL177" s="26">
        <f>T177-AH177</f>
        <v>0.23800972709432244</v>
      </c>
    </row>
    <row r="178" spans="1:38">
      <c r="A178" s="10" t="s">
        <v>48</v>
      </c>
      <c r="B178" s="27">
        <v>-4.3299999999580905</v>
      </c>
      <c r="C178" s="27">
        <v>135.37999999988824</v>
      </c>
      <c r="D178" s="1">
        <v>30.310999999999694</v>
      </c>
      <c r="E178" s="2">
        <f t="shared" si="40"/>
        <v>135.44922775700635</v>
      </c>
      <c r="G178" s="2">
        <f t="shared" si="55"/>
        <v>627785.9</v>
      </c>
      <c r="H178" s="2">
        <f t="shared" si="56"/>
        <v>7453206.3300000001</v>
      </c>
      <c r="I178" s="1">
        <f t="shared" si="57"/>
        <v>5030.3109999999997</v>
      </c>
      <c r="J178" s="1">
        <v>0</v>
      </c>
      <c r="K178" s="1">
        <f t="shared" si="41"/>
        <v>5030.3109999999997</v>
      </c>
      <c r="L178" s="2">
        <f t="shared" si="42"/>
        <v>627596.63</v>
      </c>
      <c r="M178" s="2">
        <f t="shared" si="43"/>
        <v>7452838.4100000001</v>
      </c>
      <c r="N178" s="3">
        <f>-1*Sheet2!D178</f>
        <v>-67.754741954599993</v>
      </c>
      <c r="O178" s="3">
        <f>-1*Sheet2!E178</f>
        <v>-23.027997885800001</v>
      </c>
      <c r="P178" s="2">
        <f t="shared" si="44"/>
        <v>5072.5549999999994</v>
      </c>
      <c r="Q178" s="2">
        <f>$AD$4/SQRT(1-$AD$7*SIN(RADIANS($O178))^2)</f>
        <v>6381406.3641370665</v>
      </c>
      <c r="R178" s="20">
        <f t="shared" si="45"/>
        <v>2225081.5358856199</v>
      </c>
      <c r="S178" s="20">
        <f t="shared" si="46"/>
        <v>-5440108.4146469245</v>
      </c>
      <c r="T178" s="20">
        <f>((1-$AD$7)*$Q178+$P178)*SIN(RADIANS($O178))</f>
        <v>-2481557.441221178</v>
      </c>
      <c r="U178" s="5">
        <f t="shared" si="47"/>
        <v>-38.886699063087974</v>
      </c>
      <c r="V178" s="5">
        <f t="shared" si="48"/>
        <v>-585.95300186433792</v>
      </c>
      <c r="W178" s="5">
        <f t="shared" si="49"/>
        <v>-2.317152014611537</v>
      </c>
      <c r="X178" s="5">
        <f t="shared" si="50"/>
        <v>586.65622038293191</v>
      </c>
      <c r="Y178" s="5">
        <f t="shared" si="51"/>
        <v>0.61404138848385514</v>
      </c>
      <c r="Z178" s="5">
        <f t="shared" si="52"/>
        <v>134.44599695846017</v>
      </c>
      <c r="AA178" s="5">
        <f t="shared" si="53"/>
        <v>-2.3322690612151291</v>
      </c>
      <c r="AB178" s="5">
        <f t="shared" si="54"/>
        <v>586.65622038293191</v>
      </c>
      <c r="AF178" s="1">
        <v>2225081.7461199998</v>
      </c>
      <c r="AG178" s="1">
        <v>-5440108.9024400003</v>
      </c>
      <c r="AH178" s="1">
        <v>-2481557.6296700002</v>
      </c>
      <c r="AJ178" s="26">
        <f>R178-AF178</f>
        <v>-0.21023437986150384</v>
      </c>
      <c r="AK178" s="26">
        <f>S178-AG178</f>
        <v>0.48779307585209608</v>
      </c>
      <c r="AL178" s="26">
        <f>T178-AH178</f>
        <v>0.1884488221257925</v>
      </c>
    </row>
    <row r="179" spans="1:38">
      <c r="A179" s="10" t="s">
        <v>49</v>
      </c>
      <c r="B179" s="27">
        <v>-13.25</v>
      </c>
      <c r="C179" s="27">
        <v>156.53000000026077</v>
      </c>
      <c r="D179" s="1">
        <v>30.307999999999993</v>
      </c>
      <c r="E179" s="2">
        <f t="shared" si="40"/>
        <v>157.08979406722017</v>
      </c>
      <c r="G179" s="2">
        <f t="shared" si="55"/>
        <v>627776.98</v>
      </c>
      <c r="H179" s="2">
        <f t="shared" si="56"/>
        <v>7453227.4800000004</v>
      </c>
      <c r="I179" s="1">
        <f t="shared" si="57"/>
        <v>5030.308</v>
      </c>
      <c r="J179" s="1">
        <v>0</v>
      </c>
      <c r="K179" s="1">
        <f t="shared" si="41"/>
        <v>5030.308</v>
      </c>
      <c r="L179" s="2">
        <f t="shared" si="42"/>
        <v>627587.71</v>
      </c>
      <c r="M179" s="2">
        <f t="shared" si="43"/>
        <v>7452859.5600000005</v>
      </c>
      <c r="N179" s="3">
        <f>-1*Sheet2!D179</f>
        <v>-67.754830746699994</v>
      </c>
      <c r="O179" s="3">
        <f>-1*Sheet2!E179</f>
        <v>-23.027807559399999</v>
      </c>
      <c r="P179" s="2">
        <f t="shared" si="44"/>
        <v>5072.5519999999997</v>
      </c>
      <c r="Q179" s="2">
        <f>$AD$4/SQRT(1-$AD$7*SIN(RADIANS($O179))^2)</f>
        <v>6381406.3129970981</v>
      </c>
      <c r="R179" s="20">
        <f t="shared" si="45"/>
        <v>2225076.2280763281</v>
      </c>
      <c r="S179" s="20">
        <f t="shared" si="46"/>
        <v>-5440119.4978783596</v>
      </c>
      <c r="T179" s="20">
        <f>((1-$AD$7)*$Q179+$P179)*SIN(RADIANS($O179))</f>
        <v>-2481538.0265359683</v>
      </c>
      <c r="U179" s="5">
        <f t="shared" si="47"/>
        <v>-47.995313711416827</v>
      </c>
      <c r="V179" s="5">
        <f t="shared" si="48"/>
        <v>-564.85859506580016</v>
      </c>
      <c r="W179" s="5">
        <f t="shared" si="49"/>
        <v>-2.3183025774198995</v>
      </c>
      <c r="X179" s="5">
        <f t="shared" si="50"/>
        <v>566.32855191449687</v>
      </c>
      <c r="Y179" s="5">
        <f t="shared" si="51"/>
        <v>-8.4945178280734677</v>
      </c>
      <c r="Z179" s="5">
        <f t="shared" si="52"/>
        <v>155.54042743560669</v>
      </c>
      <c r="AA179" s="5">
        <f t="shared" si="53"/>
        <v>-2.3357563294579364</v>
      </c>
      <c r="AB179" s="5">
        <f t="shared" si="54"/>
        <v>566.32855191449687</v>
      </c>
      <c r="AJ179" s="26">
        <f>R179-AF179</f>
        <v>2225076.2280763281</v>
      </c>
      <c r="AK179" s="26">
        <f>S179-AG179</f>
        <v>-5440119.4978783596</v>
      </c>
      <c r="AL179" s="26">
        <f>T179-AH179</f>
        <v>-2481538.0265359683</v>
      </c>
    </row>
    <row r="180" spans="1:38">
      <c r="A180" s="10" t="s">
        <v>50</v>
      </c>
      <c r="B180" s="27">
        <v>-21.25</v>
      </c>
      <c r="C180" s="27">
        <v>152.63999999966472</v>
      </c>
      <c r="D180" s="1">
        <v>30.305000000000291</v>
      </c>
      <c r="E180" s="2">
        <f t="shared" si="40"/>
        <v>154.11207642458669</v>
      </c>
      <c r="G180" s="2">
        <f t="shared" si="55"/>
        <v>627768.98</v>
      </c>
      <c r="H180" s="2">
        <f t="shared" si="56"/>
        <v>7453223.5899999999</v>
      </c>
      <c r="I180" s="1">
        <f t="shared" si="57"/>
        <v>5030.3050000000003</v>
      </c>
      <c r="J180" s="1">
        <v>0</v>
      </c>
      <c r="K180" s="1">
        <f t="shared" si="41"/>
        <v>5030.3050000000003</v>
      </c>
      <c r="L180" s="2">
        <f t="shared" si="42"/>
        <v>627579.71</v>
      </c>
      <c r="M180" s="2">
        <f t="shared" si="43"/>
        <v>7452855.6699999999</v>
      </c>
      <c r="N180" s="3">
        <f>-1*Sheet2!D180</f>
        <v>-67.754908484300003</v>
      </c>
      <c r="O180" s="3">
        <f>-1*Sheet2!E180</f>
        <v>-23.027843305400001</v>
      </c>
      <c r="P180" s="2">
        <f t="shared" si="44"/>
        <v>5072.549</v>
      </c>
      <c r="Q180" s="2">
        <f>$AD$4/SQRT(1-$AD$7*SIN(RADIANS($O180))^2)</f>
        <v>6381406.3226018855</v>
      </c>
      <c r="R180" s="20">
        <f t="shared" si="45"/>
        <v>2225068.2592994482</v>
      </c>
      <c r="S180" s="20">
        <f t="shared" si="46"/>
        <v>-5440121.0798133248</v>
      </c>
      <c r="T180" s="20">
        <f>((1-$AD$7)*$Q180+$P180)*SIN(RADIANS($O180))</f>
        <v>-2481541.6714975946</v>
      </c>
      <c r="U180" s="5">
        <f t="shared" si="47"/>
        <v>-55.969855217909284</v>
      </c>
      <c r="V180" s="5">
        <f t="shared" si="48"/>
        <v>-568.82045631102505</v>
      </c>
      <c r="W180" s="5">
        <f t="shared" si="49"/>
        <v>-2.3217211307082266</v>
      </c>
      <c r="X180" s="5">
        <f t="shared" si="50"/>
        <v>570.99734331627565</v>
      </c>
      <c r="Y180" s="5">
        <f t="shared" si="51"/>
        <v>-16.46906976778445</v>
      </c>
      <c r="Z180" s="5">
        <f t="shared" si="52"/>
        <v>151.57858679174009</v>
      </c>
      <c r="AA180" s="5">
        <f t="shared" si="53"/>
        <v>-2.3386761154986075</v>
      </c>
      <c r="AB180" s="5">
        <f t="shared" si="54"/>
        <v>570.99734331627565</v>
      </c>
      <c r="AJ180" s="26">
        <f>R180-AF180</f>
        <v>2225068.2592994482</v>
      </c>
      <c r="AK180" s="26">
        <f>S180-AG180</f>
        <v>-5440121.0798133248</v>
      </c>
      <c r="AL180" s="26">
        <f>T180-AH180</f>
        <v>-2481541.6714975946</v>
      </c>
    </row>
    <row r="181" spans="1:38">
      <c r="A181" s="10" t="s">
        <v>51</v>
      </c>
      <c r="B181" s="27">
        <v>-14.179999999934807</v>
      </c>
      <c r="C181" s="27">
        <v>146.96999999973923</v>
      </c>
      <c r="D181" s="1">
        <v>30.30199999999968</v>
      </c>
      <c r="E181" s="2">
        <f t="shared" si="40"/>
        <v>147.65247475041352</v>
      </c>
      <c r="G181" s="2">
        <f t="shared" si="55"/>
        <v>627776.05000000005</v>
      </c>
      <c r="H181" s="2">
        <f t="shared" si="56"/>
        <v>7453217.9199999999</v>
      </c>
      <c r="I181" s="1">
        <f t="shared" si="57"/>
        <v>5030.3019999999997</v>
      </c>
      <c r="J181" s="1">
        <v>0</v>
      </c>
      <c r="K181" s="1">
        <f t="shared" si="41"/>
        <v>5030.3019999999997</v>
      </c>
      <c r="L181" s="2">
        <f t="shared" si="42"/>
        <v>627586.78</v>
      </c>
      <c r="M181" s="2">
        <f t="shared" si="43"/>
        <v>7452850</v>
      </c>
      <c r="N181" s="3">
        <f>-1*Sheet2!D181</f>
        <v>-67.754839028000006</v>
      </c>
      <c r="O181" s="3">
        <f>-1*Sheet2!E181</f>
        <v>-23.027893969800001</v>
      </c>
      <c r="P181" s="2">
        <f t="shared" si="44"/>
        <v>5072.5459999999994</v>
      </c>
      <c r="Q181" s="2">
        <f>$AD$4/SQRT(1-$AD$7*SIN(RADIANS($O181))^2)</f>
        <v>6381406.336215198</v>
      </c>
      <c r="R181" s="20">
        <f t="shared" si="45"/>
        <v>2225074.0214307555</v>
      </c>
      <c r="S181" s="20">
        <f t="shared" si="46"/>
        <v>-5440116.3468405129</v>
      </c>
      <c r="T181" s="20">
        <f>((1-$AD$7)*$Q181+$P181)*SIN(RADIANS($O181))</f>
        <v>-2481546.8381524007</v>
      </c>
      <c r="U181" s="5">
        <f t="shared" si="47"/>
        <v>-48.844803139206789</v>
      </c>
      <c r="V181" s="5">
        <f t="shared" si="48"/>
        <v>-574.43571514033056</v>
      </c>
      <c r="W181" s="5">
        <f t="shared" si="49"/>
        <v>-2.3251681286413088</v>
      </c>
      <c r="X181" s="5">
        <f t="shared" si="50"/>
        <v>575.93361592648409</v>
      </c>
      <c r="Y181" s="5">
        <f t="shared" si="51"/>
        <v>-9.3440324681484839</v>
      </c>
      <c r="Z181" s="5">
        <f t="shared" si="52"/>
        <v>145.96330887703789</v>
      </c>
      <c r="AA181" s="5">
        <f t="shared" si="53"/>
        <v>-2.3415301591728479</v>
      </c>
      <c r="AB181" s="5">
        <f t="shared" si="54"/>
        <v>575.93361592648409</v>
      </c>
      <c r="AJ181" s="26">
        <f>R181-AF181</f>
        <v>2225074.0214307555</v>
      </c>
      <c r="AK181" s="26">
        <f>S181-AG181</f>
        <v>-5440116.3468405129</v>
      </c>
      <c r="AL181" s="26">
        <f>T181-AH181</f>
        <v>-2481546.8381524007</v>
      </c>
    </row>
    <row r="182" spans="1:38">
      <c r="A182" s="10" t="s">
        <v>52</v>
      </c>
      <c r="B182" s="27">
        <v>-1.1999999999534339</v>
      </c>
      <c r="C182" s="27">
        <v>151.66999999992549</v>
      </c>
      <c r="D182" s="1">
        <v>30.307999999999993</v>
      </c>
      <c r="E182" s="2">
        <f t="shared" si="40"/>
        <v>151.67474707405083</v>
      </c>
      <c r="G182" s="2">
        <f t="shared" si="55"/>
        <v>627789.03</v>
      </c>
      <c r="H182" s="2">
        <f t="shared" si="56"/>
        <v>7453222.6200000001</v>
      </c>
      <c r="I182" s="1">
        <f t="shared" si="57"/>
        <v>5030.308</v>
      </c>
      <c r="J182" s="1">
        <v>0</v>
      </c>
      <c r="K182" s="1">
        <f t="shared" si="41"/>
        <v>5030.308</v>
      </c>
      <c r="L182" s="2">
        <f t="shared" si="42"/>
        <v>627599.76</v>
      </c>
      <c r="M182" s="2">
        <f t="shared" si="43"/>
        <v>7452854.7000000002</v>
      </c>
      <c r="N182" s="3">
        <f>-1*Sheet2!D182</f>
        <v>-67.754712765099995</v>
      </c>
      <c r="O182" s="3">
        <f>-1*Sheet2!E182</f>
        <v>-23.027850526000002</v>
      </c>
      <c r="P182" s="2">
        <f t="shared" si="44"/>
        <v>5072.5519999999997</v>
      </c>
      <c r="Q182" s="2">
        <f>$AD$4/SQRT(1-$AD$7*SIN(RADIANS($O182))^2)</f>
        <v>6381406.3245420288</v>
      </c>
      <c r="R182" s="20">
        <f t="shared" si="45"/>
        <v>2225086.7249700637</v>
      </c>
      <c r="S182" s="20">
        <f t="shared" si="46"/>
        <v>-5440113.1918750368</v>
      </c>
      <c r="T182" s="20">
        <f>((1-$AD$7)*$Q182+$P182)*SIN(RADIANS($O182))</f>
        <v>-2481542.4091809331</v>
      </c>
      <c r="U182" s="5">
        <f t="shared" si="47"/>
        <v>-35.892395760433459</v>
      </c>
      <c r="V182" s="5">
        <f t="shared" si="48"/>
        <v>-569.6206754771373</v>
      </c>
      <c r="W182" s="5">
        <f t="shared" si="49"/>
        <v>-2.3186484642022833</v>
      </c>
      <c r="X182" s="5">
        <f t="shared" si="50"/>
        <v>570.18109715593425</v>
      </c>
      <c r="Y182" s="5">
        <f t="shared" si="51"/>
        <v>3.6083876051675539</v>
      </c>
      <c r="Z182" s="5">
        <f t="shared" si="52"/>
        <v>150.77831519924982</v>
      </c>
      <c r="AA182" s="5">
        <f t="shared" si="53"/>
        <v>-2.3356368349523109</v>
      </c>
      <c r="AB182" s="5">
        <f t="shared" si="54"/>
        <v>570.18109715593425</v>
      </c>
      <c r="AF182" s="1">
        <v>2225086.9429000001</v>
      </c>
      <c r="AG182" s="1">
        <v>-5440113.6759000001</v>
      </c>
      <c r="AH182" s="1">
        <v>-2481542.6181000001</v>
      </c>
      <c r="AJ182" s="26">
        <f>R182-AF182</f>
        <v>-0.2179299364797771</v>
      </c>
      <c r="AK182" s="26">
        <f>S182-AG182</f>
        <v>0.48402496334165335</v>
      </c>
      <c r="AL182" s="26">
        <f>T182-AH182</f>
        <v>0.20891906693577766</v>
      </c>
    </row>
    <row r="183" spans="1:38">
      <c r="A183" s="10" t="s">
        <v>53</v>
      </c>
      <c r="B183" s="27">
        <v>-30.520000000018626</v>
      </c>
      <c r="C183" s="27">
        <v>160.83000000007451</v>
      </c>
      <c r="D183" s="1">
        <v>30.305999999999585</v>
      </c>
      <c r="E183" s="2">
        <f t="shared" si="40"/>
        <v>163.70021166762461</v>
      </c>
      <c r="G183" s="2">
        <f t="shared" si="55"/>
        <v>627759.71</v>
      </c>
      <c r="H183" s="2">
        <f t="shared" si="56"/>
        <v>7453231.7800000003</v>
      </c>
      <c r="I183" s="1">
        <f t="shared" si="57"/>
        <v>5030.3059999999996</v>
      </c>
      <c r="J183" s="1">
        <v>0</v>
      </c>
      <c r="K183" s="1">
        <f t="shared" si="41"/>
        <v>5030.3059999999996</v>
      </c>
      <c r="L183" s="2">
        <f t="shared" si="42"/>
        <v>627570.43999999994</v>
      </c>
      <c r="M183" s="2">
        <f t="shared" si="43"/>
        <v>7452863.8600000003</v>
      </c>
      <c r="N183" s="3">
        <f>-1*Sheet2!D183</f>
        <v>-67.754999616099994</v>
      </c>
      <c r="O183" s="3">
        <f>-1*Sheet2!E183</f>
        <v>-23.027770051000001</v>
      </c>
      <c r="P183" s="2">
        <f t="shared" si="44"/>
        <v>5072.5499999999993</v>
      </c>
      <c r="Q183" s="2">
        <f>$AD$4/SQRT(1-$AD$7*SIN(RADIANS($O183))^2)</f>
        <v>6381406.302918775</v>
      </c>
      <c r="R183" s="20">
        <f t="shared" si="45"/>
        <v>2225060.8091818029</v>
      </c>
      <c r="S183" s="20">
        <f t="shared" si="46"/>
        <v>-5440127.5593367564</v>
      </c>
      <c r="T183" s="20">
        <f>((1-$AD$7)*$Q183+$P183)*SIN(RADIANS($O183))</f>
        <v>-2481534.1998505029</v>
      </c>
      <c r="U183" s="5">
        <f t="shared" si="47"/>
        <v>-65.318461571653742</v>
      </c>
      <c r="V183" s="5">
        <f t="shared" si="48"/>
        <v>-560.70149432895948</v>
      </c>
      <c r="W183" s="5">
        <f t="shared" si="49"/>
        <v>-2.3200878419212358</v>
      </c>
      <c r="X183" s="5">
        <f t="shared" si="50"/>
        <v>563.93025075250682</v>
      </c>
      <c r="Y183" s="5">
        <f t="shared" si="51"/>
        <v>-25.81765477359118</v>
      </c>
      <c r="Z183" s="5">
        <f t="shared" si="52"/>
        <v>159.69757348266091</v>
      </c>
      <c r="AA183" s="5">
        <f t="shared" si="53"/>
        <v>-2.3379060601049702</v>
      </c>
      <c r="AB183" s="5">
        <f t="shared" si="54"/>
        <v>563.93025075250682</v>
      </c>
      <c r="AF183" s="1">
        <v>2225061.0383000001</v>
      </c>
      <c r="AG183" s="1">
        <v>-5440128.0387160005</v>
      </c>
      <c r="AH183" s="1">
        <v>-2481534.4227280002</v>
      </c>
      <c r="AJ183" s="26">
        <f>R183-AF183</f>
        <v>-0.22911819722503424</v>
      </c>
      <c r="AK183" s="26">
        <f>S183-AG183</f>
        <v>0.47937924414873123</v>
      </c>
      <c r="AL183" s="26">
        <f>T183-AH183</f>
        <v>0.22287749731913209</v>
      </c>
    </row>
    <row r="184" spans="1:38">
      <c r="A184" s="10" t="s">
        <v>54</v>
      </c>
      <c r="B184" s="27">
        <v>-28.35999999998603</v>
      </c>
      <c r="C184" s="27">
        <v>146.80999999959022</v>
      </c>
      <c r="D184" s="1">
        <v>30.306999999999789</v>
      </c>
      <c r="E184" s="2">
        <f t="shared" si="40"/>
        <v>149.52413082803352</v>
      </c>
      <c r="G184" s="2">
        <f t="shared" si="55"/>
        <v>627761.87</v>
      </c>
      <c r="H184" s="2">
        <f t="shared" si="56"/>
        <v>7453217.7599999998</v>
      </c>
      <c r="I184" s="1">
        <f t="shared" si="57"/>
        <v>5030.3069999999998</v>
      </c>
      <c r="J184" s="1">
        <v>0</v>
      </c>
      <c r="K184" s="1">
        <f t="shared" si="41"/>
        <v>5030.3069999999998</v>
      </c>
      <c r="L184" s="2">
        <f t="shared" si="42"/>
        <v>627572.6</v>
      </c>
      <c r="M184" s="2">
        <f t="shared" si="43"/>
        <v>7452849.8399999999</v>
      </c>
      <c r="N184" s="3">
        <f>-1*Sheet2!D184</f>
        <v>-67.754977376799999</v>
      </c>
      <c r="O184" s="3">
        <f>-1*Sheet2!E184</f>
        <v>-23.027896503600001</v>
      </c>
      <c r="P184" s="2">
        <f t="shared" si="44"/>
        <v>5072.5509999999995</v>
      </c>
      <c r="Q184" s="2">
        <f>$AD$4/SQRT(1-$AD$7*SIN(RADIANS($O184))^2)</f>
        <v>6381406.33689602</v>
      </c>
      <c r="R184" s="20">
        <f t="shared" si="45"/>
        <v>2225060.8456451125</v>
      </c>
      <c r="S184" s="20">
        <f t="shared" si="46"/>
        <v>-5440121.6221629083</v>
      </c>
      <c r="T184" s="20">
        <f>((1-$AD$7)*$Q184+$P184)*SIN(RADIANS($O184))</f>
        <v>-2481547.0985588245</v>
      </c>
      <c r="U184" s="5">
        <f t="shared" si="47"/>
        <v>-63.037028021265215</v>
      </c>
      <c r="V184" s="5">
        <f t="shared" si="48"/>
        <v>-574.71659690237209</v>
      </c>
      <c r="W184" s="5">
        <f t="shared" si="49"/>
        <v>-2.3203178570749969</v>
      </c>
      <c r="X184" s="5">
        <f t="shared" si="50"/>
        <v>577.58665808199794</v>
      </c>
      <c r="Y184" s="5">
        <f t="shared" si="51"/>
        <v>-23.536258058080847</v>
      </c>
      <c r="Z184" s="5">
        <f t="shared" si="52"/>
        <v>145.6824649758999</v>
      </c>
      <c r="AA184" s="5">
        <f t="shared" si="53"/>
        <v>-2.3365602535269048</v>
      </c>
      <c r="AB184" s="5">
        <f t="shared" si="54"/>
        <v>577.58665808199794</v>
      </c>
      <c r="AJ184" s="26">
        <f>R184-AF184</f>
        <v>2225060.8456451125</v>
      </c>
      <c r="AK184" s="26">
        <f>S184-AG184</f>
        <v>-5440121.6221629083</v>
      </c>
      <c r="AL184" s="26">
        <f>T184-AH184</f>
        <v>-2481547.0985588245</v>
      </c>
    </row>
    <row r="185" spans="1:38">
      <c r="A185" s="10" t="s">
        <v>55</v>
      </c>
      <c r="B185" s="27">
        <v>-2.1699999999254942</v>
      </c>
      <c r="C185" s="27">
        <v>161.28000000026077</v>
      </c>
      <c r="D185" s="1">
        <v>30.313000000000102</v>
      </c>
      <c r="E185" s="2">
        <f t="shared" si="40"/>
        <v>161.29459786392039</v>
      </c>
      <c r="G185" s="2">
        <f t="shared" si="55"/>
        <v>627788.06000000006</v>
      </c>
      <c r="H185" s="2">
        <f t="shared" si="56"/>
        <v>7453232.2300000004</v>
      </c>
      <c r="I185" s="1">
        <f t="shared" si="57"/>
        <v>5030.3130000000001</v>
      </c>
      <c r="J185" s="1">
        <v>0</v>
      </c>
      <c r="K185" s="1">
        <f t="shared" si="41"/>
        <v>5030.3130000000001</v>
      </c>
      <c r="L185" s="2">
        <f t="shared" si="42"/>
        <v>627598.79</v>
      </c>
      <c r="M185" s="2">
        <f t="shared" si="43"/>
        <v>7452864.3100000005</v>
      </c>
      <c r="N185" s="3">
        <f>-1*Sheet2!D185</f>
        <v>-67.754723027200001</v>
      </c>
      <c r="O185" s="3">
        <f>-1*Sheet2!E185</f>
        <v>-23.02776381</v>
      </c>
      <c r="P185" s="2">
        <f t="shared" si="44"/>
        <v>5072.5569999999998</v>
      </c>
      <c r="Q185" s="2">
        <f>$AD$4/SQRT(1-$AD$7*SIN(RADIANS($O185))^2)</f>
        <v>6381406.3012418505</v>
      </c>
      <c r="R185" s="20">
        <f t="shared" si="45"/>
        <v>2225087.1756299571</v>
      </c>
      <c r="S185" s="20">
        <f t="shared" si="46"/>
        <v>-5440117.0744481822</v>
      </c>
      <c r="T185" s="20">
        <f>((1-$AD$7)*$Q185+$P185)*SIN(RADIANS($O185))</f>
        <v>-2481533.5659989361</v>
      </c>
      <c r="U185" s="5">
        <f t="shared" si="47"/>
        <v>-36.945136100783998</v>
      </c>
      <c r="V185" s="5">
        <f t="shared" si="48"/>
        <v>-560.00969009739811</v>
      </c>
      <c r="W185" s="5">
        <f t="shared" si="49"/>
        <v>-2.3127996310900301</v>
      </c>
      <c r="X185" s="5">
        <f t="shared" si="50"/>
        <v>560.66727380289331</v>
      </c>
      <c r="Y185" s="5">
        <f t="shared" si="51"/>
        <v>2.5556725598591505</v>
      </c>
      <c r="Z185" s="5">
        <f t="shared" si="52"/>
        <v>160.38930394809577</v>
      </c>
      <c r="AA185" s="5">
        <f t="shared" si="53"/>
        <v>-2.3308718010992919</v>
      </c>
      <c r="AB185" s="5">
        <f t="shared" si="54"/>
        <v>560.66727380289331</v>
      </c>
      <c r="AJ185" s="26">
        <f>R185-AF185</f>
        <v>2225087.1756299571</v>
      </c>
      <c r="AK185" s="26">
        <f>S185-AG185</f>
        <v>-5440117.0744481822</v>
      </c>
      <c r="AL185" s="26">
        <f>T185-AH185</f>
        <v>-2481533.5659989361</v>
      </c>
    </row>
    <row r="186" spans="1:38">
      <c r="A186" s="10" t="s">
        <v>56</v>
      </c>
      <c r="B186" s="27">
        <v>-14.39000000001397</v>
      </c>
      <c r="C186" s="27">
        <v>166.08000000007451</v>
      </c>
      <c r="D186" s="1">
        <v>30.310999999999694</v>
      </c>
      <c r="E186" s="2">
        <f t="shared" si="40"/>
        <v>166.7022450359477</v>
      </c>
      <c r="G186" s="2">
        <f t="shared" si="55"/>
        <v>627775.84</v>
      </c>
      <c r="H186" s="2">
        <f t="shared" si="56"/>
        <v>7453237.0300000003</v>
      </c>
      <c r="I186" s="1">
        <f t="shared" si="57"/>
        <v>5030.3109999999997</v>
      </c>
      <c r="J186" s="1">
        <v>0</v>
      </c>
      <c r="K186" s="1">
        <f t="shared" si="41"/>
        <v>5030.3109999999997</v>
      </c>
      <c r="L186" s="2">
        <f t="shared" si="42"/>
        <v>627586.56999999995</v>
      </c>
      <c r="M186" s="2">
        <f t="shared" si="43"/>
        <v>7452869.1100000003</v>
      </c>
      <c r="N186" s="3">
        <f>-1*Sheet2!D186</f>
        <v>-67.754842662599998</v>
      </c>
      <c r="O186" s="3">
        <f>-1*Sheet2!E186</f>
        <v>-23.027721398299999</v>
      </c>
      <c r="P186" s="2">
        <f t="shared" si="44"/>
        <v>5072.5549999999994</v>
      </c>
      <c r="Q186" s="2">
        <f>$AD$4/SQRT(1-$AD$7*SIN(RADIANS($O186))^2)</f>
        <v>6381406.2898460515</v>
      </c>
      <c r="R186" s="20">
        <f t="shared" si="45"/>
        <v>2225076.5118959015</v>
      </c>
      <c r="S186" s="20">
        <f t="shared" si="46"/>
        <v>-5440123.4207006888</v>
      </c>
      <c r="T186" s="20">
        <f>((1-$AD$7)*$Q186+$P186)*SIN(RADIANS($O186))</f>
        <v>-2481529.2391693564</v>
      </c>
      <c r="U186" s="5">
        <f t="shared" si="47"/>
        <v>-49.217713796754794</v>
      </c>
      <c r="V186" s="5">
        <f t="shared" si="48"/>
        <v>-555.30911215370509</v>
      </c>
      <c r="W186" s="5">
        <f t="shared" si="49"/>
        <v>-2.3144696302759371</v>
      </c>
      <c r="X186" s="5">
        <f t="shared" si="50"/>
        <v>556.92991454381968</v>
      </c>
      <c r="Y186" s="5">
        <f t="shared" si="51"/>
        <v>-9.7168927924690163</v>
      </c>
      <c r="Z186" s="5">
        <f t="shared" si="52"/>
        <v>165.0899139345197</v>
      </c>
      <c r="AA186" s="5">
        <f t="shared" si="53"/>
        <v>-2.3329991552313842</v>
      </c>
      <c r="AB186" s="5">
        <f t="shared" si="54"/>
        <v>556.92991454381968</v>
      </c>
      <c r="AJ186" s="26">
        <f>R186-AF186</f>
        <v>2225076.5118959015</v>
      </c>
      <c r="AK186" s="26">
        <f>S186-AG186</f>
        <v>-5440123.4207006888</v>
      </c>
      <c r="AL186" s="26">
        <f>T186-AH186</f>
        <v>-2481529.2391693564</v>
      </c>
    </row>
    <row r="187" spans="1:38">
      <c r="A187" s="10" t="s">
        <v>57</v>
      </c>
      <c r="B187" s="27">
        <v>-23.239999999990687</v>
      </c>
      <c r="C187" s="27">
        <v>166.16999999992549</v>
      </c>
      <c r="D187" s="1">
        <v>30.306999999999789</v>
      </c>
      <c r="E187" s="2">
        <f t="shared" si="40"/>
        <v>167.7872656073005</v>
      </c>
      <c r="G187" s="2">
        <f t="shared" si="55"/>
        <v>627766.99</v>
      </c>
      <c r="H187" s="2">
        <f t="shared" si="56"/>
        <v>7453237.1200000001</v>
      </c>
      <c r="I187" s="1">
        <f t="shared" si="57"/>
        <v>5030.3069999999998</v>
      </c>
      <c r="J187" s="1">
        <v>0</v>
      </c>
      <c r="K187" s="1">
        <f t="shared" si="41"/>
        <v>5030.3069999999998</v>
      </c>
      <c r="L187" s="2">
        <f t="shared" si="42"/>
        <v>627577.72</v>
      </c>
      <c r="M187" s="2">
        <f t="shared" si="43"/>
        <v>7452869.2000000002</v>
      </c>
      <c r="N187" s="3">
        <f>-1*Sheet2!D187</f>
        <v>-67.754929024199996</v>
      </c>
      <c r="O187" s="3">
        <f>-1*Sheet2!E187</f>
        <v>-23.027721265</v>
      </c>
      <c r="P187" s="2">
        <f t="shared" si="44"/>
        <v>5072.5509999999995</v>
      </c>
      <c r="Q187" s="2">
        <f>$AD$4/SQRT(1-$AD$7*SIN(RADIANS($O187))^2)</f>
        <v>6381406.2898102347</v>
      </c>
      <c r="R187" s="20">
        <f t="shared" si="45"/>
        <v>2225068.3128207633</v>
      </c>
      <c r="S187" s="20">
        <f t="shared" si="46"/>
        <v>-5440126.7764814226</v>
      </c>
      <c r="T187" s="20">
        <f>((1-$AD$7)*$Q187+$P187)*SIN(RADIANS($O187))</f>
        <v>-2481529.2240078798</v>
      </c>
      <c r="U187" s="5">
        <f t="shared" si="47"/>
        <v>-58.076951539697887</v>
      </c>
      <c r="V187" s="5">
        <f t="shared" si="48"/>
        <v>-555.29436939966376</v>
      </c>
      <c r="W187" s="5">
        <f t="shared" si="49"/>
        <v>-2.3185427592471513</v>
      </c>
      <c r="X187" s="5">
        <f t="shared" si="50"/>
        <v>557.76630209609175</v>
      </c>
      <c r="Y187" s="5">
        <f t="shared" si="51"/>
        <v>-18.576130521657209</v>
      </c>
      <c r="Z187" s="5">
        <f t="shared" si="52"/>
        <v>165.10467951576985</v>
      </c>
      <c r="AA187" s="5">
        <f t="shared" si="53"/>
        <v>-2.3370191680019516</v>
      </c>
      <c r="AB187" s="5">
        <f t="shared" si="54"/>
        <v>557.76630209609175</v>
      </c>
      <c r="AJ187" s="26">
        <f>R187-AF187</f>
        <v>2225068.3128207633</v>
      </c>
      <c r="AK187" s="26">
        <f>S187-AG187</f>
        <v>-5440126.7764814226</v>
      </c>
      <c r="AL187" s="26">
        <f>T187-AH187</f>
        <v>-2481529.2240078798</v>
      </c>
    </row>
    <row r="188" spans="1:38">
      <c r="A188" s="10" t="s">
        <v>58</v>
      </c>
      <c r="B188" s="27">
        <v>-23.839999999967404</v>
      </c>
      <c r="C188" s="27">
        <v>138.30999999959022</v>
      </c>
      <c r="D188" s="1">
        <v>30.305999999999585</v>
      </c>
      <c r="E188" s="2">
        <f t="shared" si="40"/>
        <v>140.34956964624115</v>
      </c>
      <c r="G188" s="2">
        <f t="shared" si="55"/>
        <v>627766.39</v>
      </c>
      <c r="H188" s="2">
        <f t="shared" si="56"/>
        <v>7453209.2599999998</v>
      </c>
      <c r="I188" s="1">
        <f t="shared" si="57"/>
        <v>5030.3059999999996</v>
      </c>
      <c r="J188" s="1">
        <v>0</v>
      </c>
      <c r="K188" s="1">
        <f t="shared" si="41"/>
        <v>5030.3059999999996</v>
      </c>
      <c r="L188" s="2">
        <f t="shared" si="42"/>
        <v>627577.12</v>
      </c>
      <c r="M188" s="2">
        <f t="shared" si="43"/>
        <v>7452841.3399999999</v>
      </c>
      <c r="N188" s="3">
        <f>-1*Sheet2!D188</f>
        <v>-67.754932567500006</v>
      </c>
      <c r="O188" s="3">
        <f>-1*Sheet2!E188</f>
        <v>-23.0279729224</v>
      </c>
      <c r="P188" s="2">
        <f t="shared" si="44"/>
        <v>5072.5499999999993</v>
      </c>
      <c r="Q188" s="2">
        <f>$AD$4/SQRT(1-$AD$7*SIN(RADIANS($O188))^2)</f>
        <v>6381406.3574294783</v>
      </c>
      <c r="R188" s="20">
        <f t="shared" si="45"/>
        <v>2225063.8455824624</v>
      </c>
      <c r="S188" s="20">
        <f t="shared" si="46"/>
        <v>-5440116.8145625982</v>
      </c>
      <c r="T188" s="20">
        <f>((1-$AD$7)*$Q188+$P188)*SIN(RADIANS($O188))</f>
        <v>-2481554.8929713024</v>
      </c>
      <c r="U188" s="5">
        <f t="shared" si="47"/>
        <v>-58.440325625010118</v>
      </c>
      <c r="V188" s="5">
        <f t="shared" si="48"/>
        <v>-583.18629788958606</v>
      </c>
      <c r="W188" s="5">
        <f t="shared" si="49"/>
        <v>-2.3220463215033362</v>
      </c>
      <c r="X188" s="5">
        <f t="shared" si="50"/>
        <v>585.52249981903651</v>
      </c>
      <c r="Y188" s="5">
        <f t="shared" si="51"/>
        <v>-18.939577932029852</v>
      </c>
      <c r="Z188" s="5">
        <f t="shared" si="52"/>
        <v>137.21275176321043</v>
      </c>
      <c r="AA188" s="5">
        <f t="shared" si="53"/>
        <v>-2.3373563078336446</v>
      </c>
      <c r="AB188" s="5">
        <f t="shared" si="54"/>
        <v>585.52249981903651</v>
      </c>
      <c r="AF188" s="1">
        <v>2225064.0493979999</v>
      </c>
      <c r="AG188" s="1">
        <v>-5440117.3107449999</v>
      </c>
      <c r="AH188" s="1">
        <v>-2481555.08672</v>
      </c>
      <c r="AJ188" s="26">
        <f>R188-AF188</f>
        <v>-0.20381553750485182</v>
      </c>
      <c r="AK188" s="26">
        <f>S188-AG188</f>
        <v>0.49618240166455507</v>
      </c>
      <c r="AL188" s="26">
        <f>T188-AH188</f>
        <v>0.19374869763851166</v>
      </c>
    </row>
    <row r="189" spans="1:38">
      <c r="A189" s="10" t="s">
        <v>59</v>
      </c>
      <c r="B189" s="27">
        <v>-15.989999999990687</v>
      </c>
      <c r="C189" s="27">
        <v>134.04999999981374</v>
      </c>
      <c r="D189" s="1">
        <v>30.309000000000196</v>
      </c>
      <c r="E189" s="2">
        <f t="shared" si="40"/>
        <v>135.00030592539323</v>
      </c>
      <c r="G189" s="2">
        <f t="shared" si="55"/>
        <v>627774.24</v>
      </c>
      <c r="H189" s="2">
        <f t="shared" si="56"/>
        <v>7453205</v>
      </c>
      <c r="I189" s="1">
        <f t="shared" si="57"/>
        <v>5030.3090000000002</v>
      </c>
      <c r="J189" s="1">
        <v>0</v>
      </c>
      <c r="K189" s="1">
        <f t="shared" si="41"/>
        <v>5030.3090000000002</v>
      </c>
      <c r="L189" s="2">
        <f t="shared" si="42"/>
        <v>627584.97</v>
      </c>
      <c r="M189" s="2">
        <f t="shared" si="43"/>
        <v>7452837.0800000001</v>
      </c>
      <c r="N189" s="3">
        <f>-1*Sheet2!D189</f>
        <v>-67.754855617299995</v>
      </c>
      <c r="O189" s="3">
        <f>-1*Sheet2!E189</f>
        <v>-23.0280107928</v>
      </c>
      <c r="P189" s="2">
        <f t="shared" si="44"/>
        <v>5072.5529999999999</v>
      </c>
      <c r="Q189" s="2">
        <f>$AD$4/SQRT(1-$AD$7*SIN(RADIANS($O189))^2)</f>
        <v>6381406.3676051395</v>
      </c>
      <c r="R189" s="20">
        <f t="shared" si="45"/>
        <v>2225070.5313156964</v>
      </c>
      <c r="S189" s="20">
        <f t="shared" si="46"/>
        <v>-5440112.3090799404</v>
      </c>
      <c r="T189" s="20">
        <f>((1-$AD$7)*$Q189+$P189)*SIN(RADIANS($O189))</f>
        <v>-2481558.7569666835</v>
      </c>
      <c r="U189" s="5">
        <f t="shared" si="47"/>
        <v>-50.546538725229581</v>
      </c>
      <c r="V189" s="5">
        <f t="shared" si="48"/>
        <v>-587.38355703789409</v>
      </c>
      <c r="W189" s="5">
        <f t="shared" si="49"/>
        <v>-2.3193658145861775</v>
      </c>
      <c r="X189" s="5">
        <f t="shared" si="50"/>
        <v>588.96637394173626</v>
      </c>
      <c r="Y189" s="5">
        <f t="shared" si="51"/>
        <v>-11.045802046760077</v>
      </c>
      <c r="Z189" s="5">
        <f t="shared" si="52"/>
        <v>133.0154721946372</v>
      </c>
      <c r="AA189" s="5">
        <f t="shared" si="53"/>
        <v>-2.3342484645447783</v>
      </c>
      <c r="AB189" s="5">
        <f t="shared" si="54"/>
        <v>588.96637394173626</v>
      </c>
      <c r="AJ189" s="26">
        <f>R189-AF189</f>
        <v>2225070.5313156964</v>
      </c>
      <c r="AK189" s="26">
        <f>S189-AG189</f>
        <v>-5440112.3090799404</v>
      </c>
      <c r="AL189" s="26">
        <f>T189-AH189</f>
        <v>-2481558.7569666835</v>
      </c>
    </row>
    <row r="190" spans="1:38">
      <c r="A190" s="10" t="s">
        <v>60</v>
      </c>
      <c r="B190" s="27">
        <v>-6.059999999939464</v>
      </c>
      <c r="C190" s="27">
        <v>143.35999999940395</v>
      </c>
      <c r="D190" s="1">
        <v>30.309000000000196</v>
      </c>
      <c r="E190" s="2">
        <f t="shared" si="40"/>
        <v>143.48802458682178</v>
      </c>
      <c r="G190" s="2">
        <f t="shared" si="55"/>
        <v>627784.17000000004</v>
      </c>
      <c r="H190" s="2">
        <f t="shared" si="56"/>
        <v>7453214.3099999996</v>
      </c>
      <c r="I190" s="1">
        <f t="shared" si="57"/>
        <v>5030.3090000000002</v>
      </c>
      <c r="J190" s="1">
        <v>0</v>
      </c>
      <c r="K190" s="1">
        <f t="shared" si="41"/>
        <v>5030.3090000000002</v>
      </c>
      <c r="L190" s="2">
        <f t="shared" si="42"/>
        <v>627594.9</v>
      </c>
      <c r="M190" s="2">
        <f t="shared" si="43"/>
        <v>7452846.3899999997</v>
      </c>
      <c r="N190" s="3">
        <f>-1*Sheet2!D190</f>
        <v>-67.754759497199998</v>
      </c>
      <c r="O190" s="3">
        <f>-1*Sheet2!E190</f>
        <v>-23.027925949099998</v>
      </c>
      <c r="P190" s="2">
        <f t="shared" si="44"/>
        <v>5072.5529999999999</v>
      </c>
      <c r="Q190" s="2">
        <f>$AD$4/SQRT(1-$AD$7*SIN(RADIANS($O190))^2)</f>
        <v>6381406.3448079145</v>
      </c>
      <c r="R190" s="20">
        <f t="shared" si="45"/>
        <v>2225081.0502708149</v>
      </c>
      <c r="S190" s="20">
        <f t="shared" si="46"/>
        <v>-5440111.9809422055</v>
      </c>
      <c r="T190" s="20">
        <f>((1-$AD$7)*$Q190+$P190)*SIN(RADIANS($O190))</f>
        <v>-2481550.1028158586</v>
      </c>
      <c r="U190" s="5">
        <f t="shared" si="47"/>
        <v>-40.686290667207132</v>
      </c>
      <c r="V190" s="5">
        <f t="shared" si="48"/>
        <v>-577.9800510415721</v>
      </c>
      <c r="W190" s="5">
        <f t="shared" si="49"/>
        <v>-2.3184325476218248</v>
      </c>
      <c r="X190" s="5">
        <f t="shared" si="50"/>
        <v>578.83240872859255</v>
      </c>
      <c r="Y190" s="5">
        <f t="shared" si="51"/>
        <v>-1.1855292696241584</v>
      </c>
      <c r="Z190" s="5">
        <f t="shared" si="52"/>
        <v>142.41895231543469</v>
      </c>
      <c r="AA190" s="5">
        <f t="shared" si="53"/>
        <v>-2.3344429492647478</v>
      </c>
      <c r="AB190" s="5">
        <f t="shared" si="54"/>
        <v>578.83240872859255</v>
      </c>
      <c r="AJ190" s="26">
        <f>R190-AF190</f>
        <v>2225081.0502708149</v>
      </c>
      <c r="AK190" s="26">
        <f>S190-AG190</f>
        <v>-5440111.9809422055</v>
      </c>
      <c r="AL190" s="26">
        <f>T190-AH190</f>
        <v>-2481550.1028158586</v>
      </c>
    </row>
    <row r="191" spans="1:38">
      <c r="A191" s="10" t="s">
        <v>61</v>
      </c>
      <c r="B191" s="27">
        <v>-52.229999999981374</v>
      </c>
      <c r="C191" s="27">
        <v>179.54999999981374</v>
      </c>
      <c r="D191" s="1">
        <v>30.311999999999898</v>
      </c>
      <c r="E191" s="2">
        <f t="shared" si="40"/>
        <v>186.99244744088239</v>
      </c>
      <c r="G191" s="2">
        <f t="shared" si="55"/>
        <v>627738</v>
      </c>
      <c r="H191" s="2">
        <f t="shared" si="56"/>
        <v>7453250.5</v>
      </c>
      <c r="I191" s="1">
        <f t="shared" si="57"/>
        <v>5030.3119999999999</v>
      </c>
      <c r="J191" s="1">
        <v>0</v>
      </c>
      <c r="K191" s="1">
        <f t="shared" si="41"/>
        <v>5030.3119999999999</v>
      </c>
      <c r="L191" s="2">
        <f t="shared" si="42"/>
        <v>627548.73</v>
      </c>
      <c r="M191" s="2">
        <f t="shared" si="43"/>
        <v>7452882.5800000001</v>
      </c>
      <c r="N191" s="3">
        <f>-1*Sheet2!D191</f>
        <v>-67.7552130049</v>
      </c>
      <c r="O191" s="3">
        <f>-1*Sheet2!E191</f>
        <v>-23.027602652300001</v>
      </c>
      <c r="P191" s="2">
        <f t="shared" si="44"/>
        <v>5072.5559999999996</v>
      </c>
      <c r="Q191" s="2">
        <f>$AD$4/SQRT(1-$AD$7*SIN(RADIANS($O191))^2)</f>
        <v>6381406.2579397196</v>
      </c>
      <c r="R191" s="20">
        <f t="shared" si="45"/>
        <v>2225043.2978562615</v>
      </c>
      <c r="S191" s="20">
        <f t="shared" si="46"/>
        <v>-5440142.5687384056</v>
      </c>
      <c r="T191" s="20">
        <f>((1-$AD$7)*$Q191+$P191)*SIN(RADIANS($O191))</f>
        <v>-2481517.1273107133</v>
      </c>
      <c r="U191" s="5">
        <f t="shared" si="47"/>
        <v>-87.208638844201445</v>
      </c>
      <c r="V191" s="5">
        <f t="shared" si="48"/>
        <v>-542.14831778390351</v>
      </c>
      <c r="W191" s="5">
        <f t="shared" si="49"/>
        <v>-2.3127381753519103</v>
      </c>
      <c r="X191" s="5">
        <f t="shared" si="50"/>
        <v>548.56991626780655</v>
      </c>
      <c r="Y191" s="5">
        <f t="shared" si="51"/>
        <v>-47.707783240171779</v>
      </c>
      <c r="Z191" s="5">
        <f t="shared" si="52"/>
        <v>178.25080828746536</v>
      </c>
      <c r="AA191" s="5">
        <f t="shared" si="53"/>
        <v>-2.3325257657110186</v>
      </c>
      <c r="AB191" s="5">
        <f t="shared" si="54"/>
        <v>548.56991626780655</v>
      </c>
      <c r="AF191" s="1">
        <v>2225043.5018190001</v>
      </c>
      <c r="AG191" s="1">
        <v>-5440143.045066</v>
      </c>
      <c r="AH191" s="1">
        <v>-2481517.3423939999</v>
      </c>
      <c r="AJ191" s="26">
        <f>R191-AF191</f>
        <v>-0.20396273862570524</v>
      </c>
      <c r="AK191" s="26">
        <f>S191-AG191</f>
        <v>0.47632759436964989</v>
      </c>
      <c r="AL191" s="26">
        <f>T191-AH191</f>
        <v>0.21508328663185239</v>
      </c>
    </row>
    <row r="192" spans="1:38">
      <c r="A192" s="10" t="s">
        <v>62</v>
      </c>
      <c r="B192" s="27">
        <v>-47.229999999981374</v>
      </c>
      <c r="C192" s="27">
        <v>120.04999999981374</v>
      </c>
      <c r="D192" s="1">
        <v>30.313000000000102</v>
      </c>
      <c r="E192" s="2">
        <f t="shared" si="40"/>
        <v>129.00649363483032</v>
      </c>
      <c r="G192" s="2">
        <f t="shared" si="55"/>
        <v>627743</v>
      </c>
      <c r="H192" s="2">
        <f t="shared" si="56"/>
        <v>7453191</v>
      </c>
      <c r="I192" s="1">
        <f t="shared" si="57"/>
        <v>5030.3130000000001</v>
      </c>
      <c r="J192" s="1">
        <v>0</v>
      </c>
      <c r="K192" s="1">
        <f t="shared" si="41"/>
        <v>5030.3130000000001</v>
      </c>
      <c r="L192" s="2">
        <f t="shared" si="42"/>
        <v>627553.73</v>
      </c>
      <c r="M192" s="2">
        <f t="shared" si="43"/>
        <v>7452823.0800000001</v>
      </c>
      <c r="N192" s="3">
        <f>-1*Sheet2!D192</f>
        <v>-67.755159282199998</v>
      </c>
      <c r="O192" s="3">
        <f>-1*Sheet2!E192</f>
        <v>-23.028139629199998</v>
      </c>
      <c r="P192" s="2">
        <f t="shared" si="44"/>
        <v>5072.5569999999998</v>
      </c>
      <c r="Q192" s="2">
        <f>$AD$4/SQRT(1-$AD$7*SIN(RADIANS($O192))^2)</f>
        <v>6381406.4022231838</v>
      </c>
      <c r="R192" s="20">
        <f t="shared" si="45"/>
        <v>2225039.5857471628</v>
      </c>
      <c r="S192" s="20">
        <f t="shared" si="46"/>
        <v>-5440118.9350915663</v>
      </c>
      <c r="T192" s="20">
        <f>((1-$AD$7)*$Q192+$P192)*SIN(RADIANS($O192))</f>
        <v>-2481571.8999758437</v>
      </c>
      <c r="U192" s="5">
        <f t="shared" si="47"/>
        <v>-81.697271140994886</v>
      </c>
      <c r="V192" s="5">
        <f t="shared" si="48"/>
        <v>-601.66301067597806</v>
      </c>
      <c r="W192" s="5">
        <f t="shared" si="49"/>
        <v>-2.3170252021217834</v>
      </c>
      <c r="X192" s="5">
        <f t="shared" si="50"/>
        <v>606.57872204197577</v>
      </c>
      <c r="Y192" s="5">
        <f t="shared" si="51"/>
        <v>-42.196571975497228</v>
      </c>
      <c r="Z192" s="5">
        <f t="shared" si="52"/>
        <v>118.73610080380737</v>
      </c>
      <c r="AA192" s="5">
        <f t="shared" si="53"/>
        <v>-2.3300952849780998</v>
      </c>
      <c r="AB192" s="5">
        <f t="shared" si="54"/>
        <v>606.57872204197577</v>
      </c>
      <c r="AF192" s="1">
        <v>2225039.7795549999</v>
      </c>
      <c r="AG192" s="1">
        <v>-5440119.4185220003</v>
      </c>
      <c r="AH192" s="1">
        <v>-2481572.1201760001</v>
      </c>
      <c r="AJ192" s="26">
        <f>R192-AF192</f>
        <v>-0.19380783708766103</v>
      </c>
      <c r="AK192" s="26">
        <f>S192-AG192</f>
        <v>0.48343043401837349</v>
      </c>
      <c r="AL192" s="26">
        <f>T192-AH192</f>
        <v>0.22020015632733703</v>
      </c>
    </row>
    <row r="193" spans="1:38">
      <c r="A193" s="10" t="s">
        <v>63</v>
      </c>
      <c r="B193" s="27">
        <v>19.270000000018626</v>
      </c>
      <c r="C193" s="27">
        <v>126.04999999981374</v>
      </c>
      <c r="D193" s="1">
        <v>30.018000000000029</v>
      </c>
      <c r="E193" s="2">
        <f t="shared" si="40"/>
        <v>127.51445172980888</v>
      </c>
      <c r="G193" s="2">
        <f t="shared" si="55"/>
        <v>627809.5</v>
      </c>
      <c r="H193" s="2">
        <f t="shared" si="56"/>
        <v>7453197</v>
      </c>
      <c r="I193" s="1">
        <f t="shared" si="57"/>
        <v>5030.018</v>
      </c>
      <c r="J193" s="1">
        <v>0</v>
      </c>
      <c r="K193" s="1">
        <f t="shared" si="41"/>
        <v>5030.018</v>
      </c>
      <c r="L193" s="2">
        <f t="shared" si="42"/>
        <v>627620.23</v>
      </c>
      <c r="M193" s="2">
        <f t="shared" si="43"/>
        <v>7452829.0800000001</v>
      </c>
      <c r="N193" s="3">
        <f>-1*Sheet2!D193</f>
        <v>-67.754510902099994</v>
      </c>
      <c r="O193" s="3">
        <f>-1*Sheet2!E193</f>
        <v>-23.0280803351</v>
      </c>
      <c r="P193" s="2">
        <f t="shared" si="44"/>
        <v>5072.2619999999997</v>
      </c>
      <c r="Q193" s="2">
        <f>$AD$4/SQRT(1-$AD$7*SIN(RADIANS($O193))^2)</f>
        <v>6381406.3862909768</v>
      </c>
      <c r="R193" s="20">
        <f t="shared" si="45"/>
        <v>2225102.0184334656</v>
      </c>
      <c r="S193" s="20">
        <f t="shared" si="46"/>
        <v>-5440095.8835025961</v>
      </c>
      <c r="T193" s="20">
        <f>((1-$AD$7)*$Q193+$P193)*SIN(RADIANS($O193))</f>
        <v>-2481565.736519841</v>
      </c>
      <c r="U193" s="5">
        <f t="shared" si="47"/>
        <v>-15.184663586506474</v>
      </c>
      <c r="V193" s="5">
        <f t="shared" si="48"/>
        <v>-595.09102954433274</v>
      </c>
      <c r="W193" s="5">
        <f t="shared" si="49"/>
        <v>-2.6109014400983028</v>
      </c>
      <c r="X193" s="5">
        <f t="shared" si="50"/>
        <v>594.69101812124143</v>
      </c>
      <c r="Y193" s="5">
        <f t="shared" si="51"/>
        <v>24.316051031937825</v>
      </c>
      <c r="Z193" s="5">
        <f t="shared" si="52"/>
        <v>125.30787370468087</v>
      </c>
      <c r="AA193" s="5">
        <f t="shared" si="53"/>
        <v>-2.6251284110878501</v>
      </c>
      <c r="AB193" s="5">
        <f t="shared" si="54"/>
        <v>594.69101812124143</v>
      </c>
      <c r="AF193" s="1">
        <v>2225102.2076070001</v>
      </c>
      <c r="AG193" s="1">
        <v>-5440096.3757699998</v>
      </c>
      <c r="AH193" s="1">
        <v>-2481565.9109309996</v>
      </c>
      <c r="AJ193" s="26">
        <f>R193-AF193</f>
        <v>-0.18917353451251984</v>
      </c>
      <c r="AK193" s="26">
        <f>S193-AG193</f>
        <v>0.49226740375161171</v>
      </c>
      <c r="AL193" s="26">
        <f>T193-AH193</f>
        <v>0.17441115854308009</v>
      </c>
    </row>
    <row r="194" spans="1:38">
      <c r="A194" s="10" t="s">
        <v>64</v>
      </c>
      <c r="B194" s="27">
        <v>19.770000000018626</v>
      </c>
      <c r="C194" s="27">
        <v>181.54999999981374</v>
      </c>
      <c r="D194" s="1">
        <v>30.307999999999993</v>
      </c>
      <c r="E194" s="2">
        <f t="shared" si="40"/>
        <v>182.62326084026947</v>
      </c>
      <c r="G194" s="2">
        <f t="shared" si="55"/>
        <v>627810</v>
      </c>
      <c r="H194" s="2">
        <f t="shared" si="56"/>
        <v>7453252.5</v>
      </c>
      <c r="I194" s="1">
        <f t="shared" si="57"/>
        <v>5030.308</v>
      </c>
      <c r="J194" s="1">
        <v>0</v>
      </c>
      <c r="K194" s="1">
        <f t="shared" si="41"/>
        <v>5030.308</v>
      </c>
      <c r="L194" s="2">
        <f t="shared" si="42"/>
        <v>627620.73</v>
      </c>
      <c r="M194" s="2">
        <f t="shared" si="43"/>
        <v>7452884.5800000001</v>
      </c>
      <c r="N194" s="3">
        <f>-1*Sheet2!D194</f>
        <v>-67.754510628999995</v>
      </c>
      <c r="O194" s="3">
        <f>-1*Sheet2!E194</f>
        <v>-23.027579061099999</v>
      </c>
      <c r="P194" s="2">
        <f t="shared" si="44"/>
        <v>5072.5519999999997</v>
      </c>
      <c r="Q194" s="2">
        <f>$AD$4/SQRT(1-$AD$7*SIN(RADIANS($O194))^2)</f>
        <v>6381406.251600923</v>
      </c>
      <c r="R194" s="20">
        <f t="shared" si="45"/>
        <v>2225110.3729689945</v>
      </c>
      <c r="S194" s="20">
        <f t="shared" si="46"/>
        <v>-5440116.2352938252</v>
      </c>
      <c r="T194" s="20">
        <f>((1-$AD$7)*$Q194+$P194)*SIN(RADIANS($O194))</f>
        <v>-2481514.7194110141</v>
      </c>
      <c r="U194" s="5">
        <f t="shared" si="47"/>
        <v>-15.156704958883239</v>
      </c>
      <c r="V194" s="5">
        <f t="shared" si="48"/>
        <v>-539.53339030280904</v>
      </c>
      <c r="W194" s="5">
        <f t="shared" si="49"/>
        <v>-2.3159380249289825</v>
      </c>
      <c r="X194" s="5">
        <f t="shared" si="50"/>
        <v>539.20790520361561</v>
      </c>
      <c r="Y194" s="5">
        <f t="shared" si="51"/>
        <v>24.344157496078971</v>
      </c>
      <c r="Z194" s="5">
        <f t="shared" si="52"/>
        <v>180.86554597687214</v>
      </c>
      <c r="AA194" s="5">
        <f t="shared" si="53"/>
        <v>-2.3364678579934832</v>
      </c>
      <c r="AB194" s="5">
        <f t="shared" si="54"/>
        <v>539.20790520361561</v>
      </c>
      <c r="AF194" s="1">
        <v>2225110.5516769998</v>
      </c>
      <c r="AG194" s="1">
        <v>-5440116.7263500001</v>
      </c>
      <c r="AH194" s="1">
        <v>-2481514.951072</v>
      </c>
      <c r="AJ194" s="26">
        <f>R194-AF194</f>
        <v>-0.17870800523087382</v>
      </c>
      <c r="AK194" s="26">
        <f>S194-AG194</f>
        <v>0.49105617497116327</v>
      </c>
      <c r="AL194" s="26">
        <f>T194-AH194</f>
        <v>0.23166098585352302</v>
      </c>
    </row>
    <row r="195" spans="1:38">
      <c r="A195" s="10" t="s">
        <v>65</v>
      </c>
      <c r="B195" s="28"/>
      <c r="C195" s="28"/>
      <c r="E195" s="2"/>
      <c r="G195" s="29">
        <f>627829.725</f>
        <v>627829.72499999998</v>
      </c>
      <c r="H195" s="29">
        <f>7453791.347</f>
        <v>7453791.3470000001</v>
      </c>
      <c r="I195" s="30">
        <v>5032.6009999999997</v>
      </c>
      <c r="J195" s="30">
        <v>0</v>
      </c>
      <c r="K195" s="30">
        <f>I195+J195</f>
        <v>5032.6009999999997</v>
      </c>
      <c r="L195" s="29">
        <f t="shared" si="42"/>
        <v>627640.45499999996</v>
      </c>
      <c r="M195" s="29">
        <f t="shared" si="43"/>
        <v>7453423.4270000001</v>
      </c>
      <c r="N195" s="31">
        <f>-1*Sheet2!D195</f>
        <v>-67.754362878600006</v>
      </c>
      <c r="O195" s="31">
        <f>-1*Sheet2!E195</f>
        <v>-23.0227110714</v>
      </c>
      <c r="P195" s="30">
        <f t="shared" si="44"/>
        <v>5074.8449999999993</v>
      </c>
      <c r="Q195" s="29">
        <f>$AD$4/SQRT(1-$AD$7*SIN(RADIANS($O195))^2)</f>
        <v>6381404.9437127188</v>
      </c>
      <c r="R195" s="32">
        <f t="shared" si="45"/>
        <v>2225205.0920008877</v>
      </c>
      <c r="S195" s="32">
        <f t="shared" si="46"/>
        <v>-5440307.7738924809</v>
      </c>
      <c r="T195" s="32">
        <f>((1-$AD$7)*$Q195+$P195)*SIN(RADIANS($O195))</f>
        <v>-2481019.0656621652</v>
      </c>
      <c r="U195" s="5">
        <f t="shared" si="47"/>
        <v>0</v>
      </c>
      <c r="V195" s="5">
        <f t="shared" si="48"/>
        <v>0</v>
      </c>
      <c r="W195" s="5">
        <f t="shared" si="49"/>
        <v>0</v>
      </c>
      <c r="X195" s="5">
        <f t="shared" si="50"/>
        <v>0</v>
      </c>
      <c r="Y195" s="5">
        <f t="shared" si="51"/>
        <v>39.502294737643638</v>
      </c>
      <c r="Z195" s="5">
        <f t="shared" si="52"/>
        <v>720.39915569123241</v>
      </c>
      <c r="AA195" s="5">
        <f t="shared" si="53"/>
        <v>-8.1830470885961404E-2</v>
      </c>
      <c r="AB195" s="5">
        <f t="shared" si="54"/>
        <v>0</v>
      </c>
      <c r="AD195" s="12"/>
    </row>
    <row r="196" spans="1:38">
      <c r="A196" s="10"/>
      <c r="B196" s="28"/>
      <c r="C196" s="28"/>
      <c r="E196" s="2"/>
      <c r="G196" s="29"/>
      <c r="H196" s="29"/>
      <c r="I196" s="30"/>
      <c r="J196" s="30"/>
      <c r="K196" s="30"/>
      <c r="L196" s="29"/>
      <c r="M196" s="29"/>
      <c r="N196" s="31">
        <f>RADIANS(N195)</f>
        <v>-1.1825367148225931</v>
      </c>
      <c r="O196" s="31">
        <f>RADIANS(O195)</f>
        <v>-0.40182211093128128</v>
      </c>
      <c r="P196" s="30"/>
      <c r="Q196" s="29"/>
      <c r="R196" s="32"/>
      <c r="S196" s="32"/>
      <c r="T196" s="32"/>
      <c r="AD196" s="12"/>
    </row>
    <row r="197" spans="1:38" ht="12" customHeight="1">
      <c r="A197" s="10"/>
      <c r="B197" s="1"/>
      <c r="C197" s="1"/>
      <c r="F197" s="36" t="s">
        <v>230</v>
      </c>
      <c r="G197" s="2">
        <v>627772</v>
      </c>
      <c r="H197">
        <v>7453769</v>
      </c>
      <c r="L197" s="2">
        <v>627583</v>
      </c>
      <c r="M197" s="2">
        <v>7453404</v>
      </c>
      <c r="N197" s="3">
        <v>67.755006109999997</v>
      </c>
      <c r="O197" s="3">
        <v>-23.013691099999999</v>
      </c>
      <c r="Y197" s="5">
        <f t="shared" ref="Y197:Y200" si="58">-SIN($N$201)*(R197-$R$200)+COS($N$201)*(S197-$S$200)</f>
        <v>4.1452704463154078E-3</v>
      </c>
      <c r="Z197" s="5">
        <f t="shared" ref="Z197:Z200" si="59">-SIN($O$201)*COS($N$201)*(R197-$R$200)-SIN($N$201)*SIN($O$201)*(S197-$S$200)+COS($O$201)*(T197-$T$200)</f>
        <v>-15380.062084363308</v>
      </c>
      <c r="AA197" s="5">
        <f t="shared" ref="AA197:AA200" si="60">COS($N$201)*COS($O$201)*(R197-$R$200)+COS($O$201)*SIN($N$201)*(S197-$S$200)+SIN($O$201)*(T197-$T$200)</f>
        <v>-6379943.8710741159</v>
      </c>
      <c r="AB197" s="5">
        <f t="shared" ref="AB197:AB200" si="61">SQRT((L197-$L$200)^2+(M197-$M$200)^2)</f>
        <v>60.650518167619019</v>
      </c>
    </row>
    <row r="198" spans="1:38" ht="12" customHeight="1">
      <c r="A198" s="10"/>
      <c r="B198" s="1"/>
      <c r="C198" s="1"/>
      <c r="F198" s="36" t="s">
        <v>231</v>
      </c>
      <c r="L198" s="2">
        <v>627595</v>
      </c>
      <c r="M198" s="2">
        <v>7452704.2000000002</v>
      </c>
      <c r="N198" s="3">
        <v>-67.754747899999998</v>
      </c>
      <c r="O198" s="3">
        <v>-23.029210939999999</v>
      </c>
      <c r="P198" s="2">
        <v>5074.8869999999997</v>
      </c>
      <c r="R198" s="4">
        <v>2225061.8689999999</v>
      </c>
      <c r="S198" s="4">
        <v>-5440061.9529999997</v>
      </c>
      <c r="T198" s="4">
        <v>-2481682.085</v>
      </c>
      <c r="U198" s="5">
        <f t="shared" ref="U198" si="62">-SIN($N$196)*(R198-$R$195)+COS($N$196)*(S198-$S$195)</f>
        <v>-39.500401440278537</v>
      </c>
      <c r="V198" s="5">
        <f t="shared" ref="V198" si="63">-SIN($O$196)*COS($N$196)*(R198-$R$195)-SIN($N$196)*SIN($O$196)*(S198-$S$195)+COS($O$196)*(T198-$T$195)</f>
        <v>-720.39926415318041</v>
      </c>
      <c r="W198" s="5">
        <f t="shared" ref="W198" si="64">COS($N$196)*COS($O$196)*(R198-$R$195)+COS($O$196)*SIN($N$196)*(S198-$S$195)+SIN($O$196)*(T198-$T$195)</f>
        <v>-1.3887115613897549E-4</v>
      </c>
      <c r="X198" s="5">
        <f t="shared" ref="X198" si="65">SQRT((L198-$L$195)^2+(M198-$M$195)^2)</f>
        <v>720.66194193528213</v>
      </c>
      <c r="Y198" s="5">
        <f t="shared" si="58"/>
        <v>0</v>
      </c>
      <c r="Z198" s="5">
        <f t="shared" si="59"/>
        <v>0</v>
      </c>
      <c r="AA198" s="5">
        <f t="shared" si="60"/>
        <v>0</v>
      </c>
      <c r="AB198" s="5">
        <f t="shared" si="61"/>
        <v>720.66194193528213</v>
      </c>
    </row>
    <row r="199" spans="1:38" ht="12" customHeight="1">
      <c r="A199" s="10"/>
      <c r="B199" s="1"/>
      <c r="C199" s="1"/>
      <c r="F199" s="36"/>
    </row>
    <row r="200" spans="1:38" s="56" customFormat="1">
      <c r="A200" s="55"/>
      <c r="D200" s="57"/>
      <c r="F200" s="58" t="s">
        <v>247</v>
      </c>
      <c r="G200" s="59"/>
      <c r="H200" s="59"/>
      <c r="I200" s="57"/>
      <c r="J200" s="57"/>
      <c r="K200" s="57"/>
      <c r="L200" s="59">
        <f>L195</f>
        <v>627640.45499999996</v>
      </c>
      <c r="M200" s="59">
        <f>M195</f>
        <v>7453423.4270000001</v>
      </c>
      <c r="N200" s="60">
        <f>N198</f>
        <v>-67.754747899999998</v>
      </c>
      <c r="O200" s="60">
        <f>O198</f>
        <v>-23.029210939999999</v>
      </c>
      <c r="P200" s="59">
        <f>P195</f>
        <v>5074.8449999999993</v>
      </c>
      <c r="Q200" s="59"/>
      <c r="R200" s="61">
        <f>R198</f>
        <v>2225061.8689999999</v>
      </c>
      <c r="S200" s="61">
        <f>S198</f>
        <v>-5440061.9529999997</v>
      </c>
      <c r="T200" s="61">
        <f>T198</f>
        <v>-2481682.085</v>
      </c>
      <c r="U200" s="5">
        <f t="shared" ref="U200" si="66">-SIN($N$196)*(R200-$R$195)+COS($N$196)*(S200-$S$195)</f>
        <v>-39.500401440278537</v>
      </c>
      <c r="V200" s="5">
        <f t="shared" ref="V200" si="67">-SIN($O$196)*COS($N$196)*(R200-$R$195)-SIN($N$196)*SIN($O$196)*(S200-$S$195)+COS($O$196)*(T200-$T$195)</f>
        <v>-720.39926415318041</v>
      </c>
      <c r="W200" s="5">
        <f t="shared" ref="W200" si="68">COS($N$196)*COS($O$196)*(R200-$R$195)+COS($O$196)*SIN($N$196)*(S200-$S$195)+SIN($O$196)*(T200-$T$195)</f>
        <v>-1.3887115613897549E-4</v>
      </c>
      <c r="X200" s="5">
        <f t="shared" ref="X200" si="69">SQRT((L200-$L$195)^2+(M200-$M$195)^2)</f>
        <v>0</v>
      </c>
      <c r="Y200" s="5">
        <f t="shared" si="58"/>
        <v>0</v>
      </c>
      <c r="Z200" s="5">
        <f t="shared" si="59"/>
        <v>0</v>
      </c>
      <c r="AA200" s="5">
        <f t="shared" si="60"/>
        <v>0</v>
      </c>
      <c r="AB200" s="5">
        <f t="shared" si="61"/>
        <v>0</v>
      </c>
      <c r="AF200" s="57"/>
      <c r="AG200" s="57"/>
      <c r="AH200" s="57"/>
    </row>
    <row r="201" spans="1:38">
      <c r="F201" s="36"/>
      <c r="N201" s="60">
        <f>RADIANS($N$200)</f>
        <v>-1.1825434347137136</v>
      </c>
      <c r="O201" s="60">
        <f>RADIANS($O$200)</f>
        <v>-0.40193555503929829</v>
      </c>
      <c r="Q201" s="37"/>
    </row>
    <row r="202" spans="1:38">
      <c r="F202" s="36"/>
      <c r="H202" s="2"/>
    </row>
    <row r="204" spans="1:38">
      <c r="O204" s="3">
        <f>(O201-O196)*P204</f>
        <v>-723.76933706539273</v>
      </c>
      <c r="P204" s="2">
        <f>SQRT(R195^2+S195^2+T195^2)</f>
        <v>6379964.1049398389</v>
      </c>
    </row>
  </sheetData>
  <mergeCells count="4">
    <mergeCell ref="L1:P1"/>
    <mergeCell ref="R1:T1"/>
    <mergeCell ref="Y1:AB1"/>
    <mergeCell ref="U1:X1"/>
  </mergeCells>
  <phoneticPr fontId="5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K3" sqref="K3"/>
    </sheetView>
  </sheetViews>
  <sheetFormatPr baseColWidth="10" defaultColWidth="8.140625" defaultRowHeight="12" x14ac:dyDescent="0"/>
  <cols>
    <col min="2" max="2" width="8.5703125" customWidth="1"/>
    <col min="3" max="3" width="9.5703125" customWidth="1"/>
  </cols>
  <sheetData>
    <row r="1" spans="1:11">
      <c r="A1" s="6" t="s">
        <v>66</v>
      </c>
      <c r="D1" s="12" t="s">
        <v>67</v>
      </c>
    </row>
    <row r="2" spans="1:11">
      <c r="A2" s="9"/>
      <c r="B2" s="12" t="s">
        <v>68</v>
      </c>
      <c r="C2" s="12" t="s">
        <v>69</v>
      </c>
      <c r="D2" s="12" t="s">
        <v>70</v>
      </c>
      <c r="E2" s="12" t="s">
        <v>71</v>
      </c>
    </row>
    <row r="3" spans="1:11">
      <c r="A3" s="10" t="str">
        <f>richard!A3</f>
        <v>A001</v>
      </c>
      <c r="B3" s="2">
        <f>richard!L3</f>
        <v>627600.53999999992</v>
      </c>
      <c r="C3" s="2">
        <f>richard!M3</f>
        <v>7452711.7000000002</v>
      </c>
      <c r="D3">
        <v>67.754693288699997</v>
      </c>
      <c r="E3">
        <v>23.0291419379</v>
      </c>
      <c r="J3" s="26">
        <f>richard!I3</f>
        <v>5030.3100000000004</v>
      </c>
      <c r="K3" s="26">
        <f>J3+42.81</f>
        <v>5073.1200000000008</v>
      </c>
    </row>
    <row r="4" spans="1:11">
      <c r="A4" s="10" t="str">
        <f>richard!A4</f>
        <v>A002</v>
      </c>
      <c r="B4" s="2">
        <f>richard!L4</f>
        <v>627616.99</v>
      </c>
      <c r="C4" s="2">
        <f>richard!M4</f>
        <v>7452714.7000000002</v>
      </c>
      <c r="D4">
        <v>67.754533024500006</v>
      </c>
      <c r="E4">
        <v>23.029113580600001</v>
      </c>
      <c r="J4" s="26">
        <f>richard!I4</f>
        <v>5030.3119999999999</v>
      </c>
      <c r="K4" s="26">
        <f t="shared" ref="K4:K67" si="0">J4+42.81</f>
        <v>5073.1220000000003</v>
      </c>
    </row>
    <row r="5" spans="1:11">
      <c r="A5" s="10" t="str">
        <f>richard!A5</f>
        <v>A003</v>
      </c>
      <c r="B5" s="2">
        <f>richard!L5</f>
        <v>627612.03999999992</v>
      </c>
      <c r="C5" s="2">
        <f>richard!M5</f>
        <v>7452732.3500000006</v>
      </c>
      <c r="D5">
        <v>67.754582789500006</v>
      </c>
      <c r="E5">
        <v>23.028954558900001</v>
      </c>
      <c r="J5" s="26">
        <f>richard!I5</f>
        <v>5030.3149999999996</v>
      </c>
      <c r="K5" s="26">
        <f t="shared" si="0"/>
        <v>5073.125</v>
      </c>
    </row>
    <row r="6" spans="1:11">
      <c r="A6" s="10" t="str">
        <f>richard!A6</f>
        <v>A004</v>
      </c>
      <c r="B6" s="2">
        <f>richard!L6</f>
        <v>627628.89</v>
      </c>
      <c r="C6" s="2">
        <f>richard!M6</f>
        <v>7452700.4300000006</v>
      </c>
      <c r="D6">
        <v>67.754415724300003</v>
      </c>
      <c r="E6">
        <v>23.029241542699999</v>
      </c>
      <c r="J6" s="26">
        <f>richard!I6</f>
        <v>5030.308</v>
      </c>
      <c r="K6" s="26">
        <f t="shared" si="0"/>
        <v>5073.1180000000004</v>
      </c>
    </row>
    <row r="7" spans="1:11">
      <c r="A7" s="10" t="str">
        <f>richard!A7</f>
        <v>A005</v>
      </c>
      <c r="B7" s="2">
        <f>richard!L7</f>
        <v>627659.35</v>
      </c>
      <c r="C7" s="2">
        <f>richard!M7</f>
        <v>7452679.5499999998</v>
      </c>
      <c r="D7">
        <v>67.754116773099994</v>
      </c>
      <c r="E7">
        <v>23.029427775399999</v>
      </c>
      <c r="J7" s="26">
        <f>richard!I7</f>
        <v>5030.308</v>
      </c>
      <c r="K7" s="26">
        <f t="shared" si="0"/>
        <v>5073.1180000000004</v>
      </c>
    </row>
    <row r="8" spans="1:11">
      <c r="A8" s="10" t="str">
        <f>richard!A8</f>
        <v>A006</v>
      </c>
      <c r="B8" s="2">
        <f>richard!L8</f>
        <v>627655.25</v>
      </c>
      <c r="C8" s="2">
        <f>richard!M8</f>
        <v>7452702.5300000003</v>
      </c>
      <c r="D8">
        <v>67.754158687200004</v>
      </c>
      <c r="E8">
        <v>23.0292205519</v>
      </c>
      <c r="J8" s="26">
        <f>richard!I8</f>
        <v>5030.3090000000002</v>
      </c>
      <c r="K8" s="26">
        <f t="shared" si="0"/>
        <v>5073.1190000000006</v>
      </c>
    </row>
    <row r="9" spans="1:11">
      <c r="A9" s="10" t="str">
        <f>richard!A9</f>
        <v>A007</v>
      </c>
      <c r="B9" s="2">
        <f>richard!L9</f>
        <v>627650.41999999993</v>
      </c>
      <c r="C9" s="2">
        <f>richard!M9</f>
        <v>7452723.3399999999</v>
      </c>
      <c r="D9">
        <v>67.754207544099998</v>
      </c>
      <c r="E9">
        <v>23.029032982299999</v>
      </c>
      <c r="J9" s="26">
        <f>richard!I9</f>
        <v>5030.3100000000004</v>
      </c>
      <c r="K9" s="26">
        <f t="shared" si="0"/>
        <v>5073.1200000000008</v>
      </c>
    </row>
    <row r="10" spans="1:11">
      <c r="A10" s="10" t="str">
        <f>richard!A10</f>
        <v>A008</v>
      </c>
      <c r="B10" s="2">
        <f>richard!L10</f>
        <v>627644.09</v>
      </c>
      <c r="C10" s="2">
        <f>richard!M10</f>
        <v>7452736.9800000004</v>
      </c>
      <c r="D10">
        <v>67.754270442099994</v>
      </c>
      <c r="E10">
        <v>23.0289102821</v>
      </c>
      <c r="J10" s="26">
        <f>richard!I10</f>
        <v>5029.9089999999997</v>
      </c>
      <c r="K10" s="26">
        <f t="shared" si="0"/>
        <v>5072.7190000000001</v>
      </c>
    </row>
    <row r="11" spans="1:11">
      <c r="A11" s="10" t="str">
        <f>richard!A11</f>
        <v>A009</v>
      </c>
      <c r="B11" s="2">
        <f>richard!L11</f>
        <v>627624.99</v>
      </c>
      <c r="C11" s="2">
        <f>richard!M11</f>
        <v>7452760.3700000001</v>
      </c>
      <c r="D11">
        <v>67.754458753799994</v>
      </c>
      <c r="E11">
        <v>23.028700508</v>
      </c>
      <c r="J11" s="26">
        <f>richard!I11</f>
        <v>5029.9129999999996</v>
      </c>
      <c r="K11" s="26">
        <f t="shared" si="0"/>
        <v>5072.723</v>
      </c>
    </row>
    <row r="12" spans="1:11">
      <c r="A12" s="10" t="str">
        <f>richard!A12</f>
        <v>A010</v>
      </c>
      <c r="B12" s="2">
        <f>richard!L12</f>
        <v>627614.02999999991</v>
      </c>
      <c r="C12" s="2">
        <f>richard!M12</f>
        <v>7452770.7200000007</v>
      </c>
      <c r="D12">
        <v>67.754566556</v>
      </c>
      <c r="E12">
        <v>23.028607876199999</v>
      </c>
      <c r="J12" s="26">
        <f>richard!I12</f>
        <v>5030.1970000000001</v>
      </c>
      <c r="K12" s="26">
        <f t="shared" si="0"/>
        <v>5073.0070000000005</v>
      </c>
    </row>
    <row r="13" spans="1:11">
      <c r="A13" s="10" t="str">
        <f>richard!A13</f>
        <v>A011</v>
      </c>
      <c r="B13" s="2">
        <f>richard!L13</f>
        <v>627671.99</v>
      </c>
      <c r="C13" s="2">
        <f>richard!M13</f>
        <v>7452687.9900000002</v>
      </c>
      <c r="D13">
        <v>67.753994137099994</v>
      </c>
      <c r="E13">
        <v>23.029350580199999</v>
      </c>
      <c r="J13" s="26">
        <f>richard!I13</f>
        <v>5030.1589999999997</v>
      </c>
      <c r="K13" s="26">
        <f t="shared" si="0"/>
        <v>5072.9690000000001</v>
      </c>
    </row>
    <row r="14" spans="1:11">
      <c r="A14" s="10" t="str">
        <f>richard!A14</f>
        <v>A012</v>
      </c>
      <c r="B14" s="2">
        <f>richard!L14</f>
        <v>627671.03999999992</v>
      </c>
      <c r="C14" s="2">
        <f>richard!M14</f>
        <v>7452703.2200000007</v>
      </c>
      <c r="D14">
        <v>67.754004671399997</v>
      </c>
      <c r="E14">
        <v>23.029213107</v>
      </c>
      <c r="J14" s="26">
        <f>richard!I14</f>
        <v>5029.9089999999997</v>
      </c>
      <c r="K14" s="26">
        <f t="shared" si="0"/>
        <v>5072.7190000000001</v>
      </c>
    </row>
    <row r="15" spans="1:11">
      <c r="A15" s="10" t="str">
        <f>richard!A15</f>
        <v>A013</v>
      </c>
      <c r="B15" s="2">
        <f>richard!L15</f>
        <v>627635.44999999995</v>
      </c>
      <c r="C15" s="2">
        <f>richard!M15</f>
        <v>7452721.4900000002</v>
      </c>
      <c r="D15">
        <v>67.754353462200001</v>
      </c>
      <c r="E15">
        <v>23.0290508402</v>
      </c>
      <c r="J15" s="26">
        <f>richard!I15</f>
        <v>5030.3140000000003</v>
      </c>
      <c r="K15" s="26">
        <f t="shared" si="0"/>
        <v>5073.1240000000007</v>
      </c>
    </row>
    <row r="16" spans="1:11">
      <c r="A16" s="10" t="str">
        <f>richard!A16</f>
        <v>A014</v>
      </c>
      <c r="B16" s="2">
        <f>richard!L16</f>
        <v>627651.13</v>
      </c>
      <c r="C16" s="2">
        <f>richard!M16</f>
        <v>7452750.4100000001</v>
      </c>
      <c r="D16">
        <v>67.754202863200007</v>
      </c>
      <c r="E16">
        <v>23.028788451299999</v>
      </c>
      <c r="J16" s="26">
        <f>richard!I16</f>
        <v>5029.9110000000001</v>
      </c>
      <c r="K16" s="26">
        <f t="shared" si="0"/>
        <v>5072.7210000000005</v>
      </c>
    </row>
    <row r="17" spans="1:11">
      <c r="A17" s="10" t="str">
        <f>richard!A17</f>
        <v>A015</v>
      </c>
      <c r="B17" s="2">
        <f>richard!L17</f>
        <v>627645.57999999996</v>
      </c>
      <c r="C17" s="2">
        <f>richard!M17</f>
        <v>7452764.4500000002</v>
      </c>
      <c r="D17">
        <v>67.754258183399998</v>
      </c>
      <c r="E17">
        <v>23.028662078699998</v>
      </c>
      <c r="J17" s="26">
        <f>richard!I17</f>
        <v>5029.9089999999997</v>
      </c>
      <c r="K17" s="26">
        <f t="shared" si="0"/>
        <v>5072.7190000000001</v>
      </c>
    </row>
    <row r="18" spans="1:11">
      <c r="A18" s="10" t="str">
        <f>richard!A18</f>
        <v>A016</v>
      </c>
      <c r="B18" s="2">
        <f>richard!L18</f>
        <v>627614.47</v>
      </c>
      <c r="C18" s="2">
        <f>richard!M18</f>
        <v>7452790.3500000006</v>
      </c>
      <c r="D18">
        <v>67.7545638916</v>
      </c>
      <c r="E18">
        <v>23.0284305586</v>
      </c>
      <c r="J18" s="26">
        <f>richard!I18</f>
        <v>5030.1049999999996</v>
      </c>
      <c r="K18" s="26">
        <f t="shared" si="0"/>
        <v>5072.915</v>
      </c>
    </row>
    <row r="19" spans="1:11">
      <c r="A19" s="10" t="str">
        <f>richard!A19</f>
        <v>A017</v>
      </c>
      <c r="B19" s="2">
        <f>richard!L19</f>
        <v>627627.92999999993</v>
      </c>
      <c r="C19" s="2">
        <f>richard!M19</f>
        <v>7452739.2400000002</v>
      </c>
      <c r="D19">
        <v>67.7544283127</v>
      </c>
      <c r="E19">
        <v>23.028891112899998</v>
      </c>
      <c r="J19" s="26">
        <f>richard!I19</f>
        <v>5030.3109999999997</v>
      </c>
      <c r="K19" s="26">
        <f t="shared" si="0"/>
        <v>5073.1210000000001</v>
      </c>
    </row>
    <row r="20" spans="1:11">
      <c r="A20" s="10" t="str">
        <f>richard!A20</f>
        <v>A018</v>
      </c>
      <c r="B20" s="2">
        <f>richard!L20</f>
        <v>627593.09</v>
      </c>
      <c r="C20" s="2">
        <f>richard!M20</f>
        <v>7452698.5499999998</v>
      </c>
      <c r="D20">
        <v>67.754764891999997</v>
      </c>
      <c r="E20">
        <v>23.029261271199999</v>
      </c>
      <c r="J20" s="26">
        <f>richard!I20</f>
        <v>5030.3059999999996</v>
      </c>
      <c r="K20" s="26">
        <f t="shared" si="0"/>
        <v>5073.116</v>
      </c>
    </row>
    <row r="21" spans="1:11">
      <c r="A21" s="10" t="str">
        <f>richard!A21</f>
        <v>A019</v>
      </c>
      <c r="B21" s="2">
        <f>richard!L21</f>
        <v>627584.15999999992</v>
      </c>
      <c r="C21" s="2">
        <f>richard!M21</f>
        <v>7452713.3799999999</v>
      </c>
      <c r="D21">
        <v>67.754853258099999</v>
      </c>
      <c r="E21">
        <v>23.0291280233</v>
      </c>
      <c r="J21" s="26">
        <f>richard!I21</f>
        <v>5030.3090000000002</v>
      </c>
      <c r="K21" s="26">
        <f t="shared" si="0"/>
        <v>5073.1190000000006</v>
      </c>
    </row>
    <row r="22" spans="1:11">
      <c r="A22" s="10" t="str">
        <f>richard!A22</f>
        <v>A020</v>
      </c>
      <c r="B22" s="2">
        <f>richard!L22</f>
        <v>627573.31999999995</v>
      </c>
      <c r="C22" s="2">
        <f>richard!M22</f>
        <v>7452701.9000000004</v>
      </c>
      <c r="D22">
        <v>67.754958078499996</v>
      </c>
      <c r="E22">
        <v>23.029232534599998</v>
      </c>
      <c r="J22" s="26">
        <f>richard!I22</f>
        <v>5030.7079999999996</v>
      </c>
      <c r="K22" s="26">
        <f t="shared" si="0"/>
        <v>5073.518</v>
      </c>
    </row>
    <row r="23" spans="1:11">
      <c r="A23" s="10" t="str">
        <f>richard!A23</f>
        <v>A021</v>
      </c>
      <c r="B23" s="2">
        <f>richard!L23</f>
        <v>627590.86</v>
      </c>
      <c r="C23" s="2">
        <f>richard!M23</f>
        <v>7452732.3399999999</v>
      </c>
      <c r="D23">
        <v>67.754789455099996</v>
      </c>
      <c r="E23">
        <v>23.028956275900001</v>
      </c>
      <c r="J23" s="26">
        <f>richard!I23</f>
        <v>5030.3090000000002</v>
      </c>
      <c r="K23" s="26">
        <f t="shared" si="0"/>
        <v>5073.1190000000006</v>
      </c>
    </row>
    <row r="24" spans="1:11">
      <c r="A24" s="10" t="str">
        <f>richard!A24</f>
        <v>A022</v>
      </c>
      <c r="B24" s="2">
        <f>richard!L24</f>
        <v>627591.30999999994</v>
      </c>
      <c r="C24" s="2">
        <f>richard!M24</f>
        <v>7452771.7300000004</v>
      </c>
      <c r="D24">
        <v>67.754788332399997</v>
      </c>
      <c r="E24">
        <v>23.028600499500001</v>
      </c>
      <c r="J24" s="26">
        <f>richard!I24</f>
        <v>5030.3119999999999</v>
      </c>
      <c r="K24" s="26">
        <f t="shared" si="0"/>
        <v>5073.1220000000003</v>
      </c>
    </row>
    <row r="25" spans="1:11">
      <c r="A25" s="10" t="str">
        <f>richard!A25</f>
        <v>A023</v>
      </c>
      <c r="B25" s="2">
        <f>richard!L25</f>
        <v>627575.43999999994</v>
      </c>
      <c r="C25" s="2">
        <f>richard!M25</f>
        <v>7452757.0499999998</v>
      </c>
      <c r="D25">
        <v>67.754941967700006</v>
      </c>
      <c r="E25">
        <v>23.028734297300002</v>
      </c>
      <c r="J25" s="26">
        <f>richard!I25</f>
        <v>5030.5060000000003</v>
      </c>
      <c r="K25" s="26">
        <f t="shared" si="0"/>
        <v>5073.3160000000007</v>
      </c>
    </row>
    <row r="26" spans="1:11">
      <c r="A26" s="10" t="str">
        <f>richard!A26</f>
        <v>A024</v>
      </c>
      <c r="B26" s="2">
        <f>richard!L26</f>
        <v>627560.24</v>
      </c>
      <c r="C26" s="2">
        <f>richard!M26</f>
        <v>7452740.1100000003</v>
      </c>
      <c r="D26">
        <v>67.755088878099997</v>
      </c>
      <c r="E26">
        <v>23.028888454099999</v>
      </c>
      <c r="J26" s="26">
        <f>richard!I26</f>
        <v>5030.509</v>
      </c>
      <c r="K26" s="26">
        <f t="shared" si="0"/>
        <v>5073.3190000000004</v>
      </c>
    </row>
    <row r="27" spans="1:11">
      <c r="A27" s="10" t="str">
        <f>richard!A27</f>
        <v>A025</v>
      </c>
      <c r="B27" s="2">
        <f>richard!L27</f>
        <v>627550.02999999991</v>
      </c>
      <c r="C27" s="2">
        <f>richard!M27</f>
        <v>7452719.9800000004</v>
      </c>
      <c r="D27">
        <v>67.755186833699995</v>
      </c>
      <c r="E27">
        <v>23.029071037400001</v>
      </c>
      <c r="J27" s="26">
        <f>richard!I27</f>
        <v>5030.7030000000004</v>
      </c>
      <c r="K27" s="26">
        <f t="shared" si="0"/>
        <v>5073.5130000000008</v>
      </c>
    </row>
    <row r="28" spans="1:11">
      <c r="A28" s="10" t="str">
        <f>richard!A28</f>
        <v>A026</v>
      </c>
      <c r="B28" s="2">
        <f>richard!L28</f>
        <v>627547.44999999995</v>
      </c>
      <c r="C28" s="2">
        <f>richard!M28</f>
        <v>7452692.6600000001</v>
      </c>
      <c r="D28">
        <v>67.755209742399998</v>
      </c>
      <c r="E28">
        <v>23.029317969800001</v>
      </c>
      <c r="J28" s="26">
        <f>richard!I28</f>
        <v>5030.7150000000001</v>
      </c>
      <c r="K28" s="26">
        <f t="shared" si="0"/>
        <v>5073.5250000000005</v>
      </c>
    </row>
    <row r="29" spans="1:11">
      <c r="A29" s="10" t="str">
        <f>richard!A29</f>
        <v>A027</v>
      </c>
      <c r="B29" s="2">
        <f>richard!L29</f>
        <v>627541.06999999995</v>
      </c>
      <c r="C29" s="2">
        <f>richard!M29</f>
        <v>7452679.0300000003</v>
      </c>
      <c r="D29">
        <v>67.755270865699998</v>
      </c>
      <c r="E29">
        <v>23.029441555799998</v>
      </c>
      <c r="J29" s="26">
        <f>richard!I29</f>
        <v>5030.7039999999997</v>
      </c>
      <c r="K29" s="26">
        <f t="shared" si="0"/>
        <v>5073.5140000000001</v>
      </c>
    </row>
    <row r="30" spans="1:11">
      <c r="A30" s="10" t="str">
        <f>richard!A30</f>
        <v>A028</v>
      </c>
      <c r="B30" s="2">
        <f>richard!L30</f>
        <v>627577.98</v>
      </c>
      <c r="C30" s="2">
        <f>richard!M30</f>
        <v>7452779.1400000006</v>
      </c>
      <c r="D30">
        <v>67.754919015900001</v>
      </c>
      <c r="E30">
        <v>23.028534601400001</v>
      </c>
      <c r="J30" s="26">
        <f>richard!I30</f>
        <v>5030.5050000000001</v>
      </c>
      <c r="K30" s="26">
        <f t="shared" si="0"/>
        <v>5073.3150000000005</v>
      </c>
    </row>
    <row r="31" spans="1:11">
      <c r="A31" s="10" t="str">
        <f>richard!A31</f>
        <v>A029</v>
      </c>
      <c r="B31" s="2">
        <f>richard!L31</f>
        <v>627563.94999999995</v>
      </c>
      <c r="C31" s="2">
        <f>richard!M31</f>
        <v>7452768.8799999999</v>
      </c>
      <c r="D31">
        <v>67.755055063900002</v>
      </c>
      <c r="E31">
        <v>23.028628339499999</v>
      </c>
      <c r="J31" s="26">
        <f>richard!I31</f>
        <v>5030.5110000000004</v>
      </c>
      <c r="K31" s="26">
        <f t="shared" si="0"/>
        <v>5073.3210000000008</v>
      </c>
    </row>
    <row r="32" spans="1:11">
      <c r="A32" s="10" t="str">
        <f>richard!A32</f>
        <v>A030</v>
      </c>
      <c r="B32" s="2">
        <f>richard!L32</f>
        <v>627566.11</v>
      </c>
      <c r="C32" s="2">
        <f>richard!M32</f>
        <v>7452726.2600000007</v>
      </c>
      <c r="D32">
        <v>67.755030452</v>
      </c>
      <c r="E32">
        <v>23.029013086500001</v>
      </c>
      <c r="J32" s="26">
        <f>richard!I32</f>
        <v>5030.3050000000003</v>
      </c>
      <c r="K32" s="26">
        <f t="shared" si="0"/>
        <v>5073.1150000000007</v>
      </c>
    </row>
    <row r="33" spans="1:11">
      <c r="A33" s="10" t="str">
        <f>richard!A33</f>
        <v>A031</v>
      </c>
      <c r="B33" s="2">
        <f>richard!L33</f>
        <v>627538.75</v>
      </c>
      <c r="C33" s="2">
        <f>richard!M33</f>
        <v>7452730.0700000003</v>
      </c>
      <c r="D33">
        <v>67.755297736700001</v>
      </c>
      <c r="E33">
        <v>23.028980777800001</v>
      </c>
      <c r="J33" s="26">
        <f>richard!I33</f>
        <v>5030.7120000000004</v>
      </c>
      <c r="K33" s="26">
        <f t="shared" si="0"/>
        <v>5073.5220000000008</v>
      </c>
    </row>
    <row r="34" spans="1:11">
      <c r="A34" s="10" t="str">
        <f>richard!A34</f>
        <v>A032</v>
      </c>
      <c r="B34" s="2">
        <f>richard!L34</f>
        <v>627531.14999999991</v>
      </c>
      <c r="C34" s="2">
        <f>richard!M34</f>
        <v>7452705.2700000005</v>
      </c>
      <c r="D34">
        <v>67.755369837900005</v>
      </c>
      <c r="E34">
        <v>23.0292053368</v>
      </c>
      <c r="J34" s="26">
        <f>richard!I34</f>
        <v>5030.7120000000004</v>
      </c>
      <c r="K34" s="26">
        <f t="shared" si="0"/>
        <v>5073.5220000000008</v>
      </c>
    </row>
    <row r="35" spans="1:11">
      <c r="A35" s="10" t="str">
        <f>richard!A35</f>
        <v>A033</v>
      </c>
      <c r="B35" s="2">
        <f>richard!L35</f>
        <v>627528.71</v>
      </c>
      <c r="C35" s="2">
        <f>richard!M35</f>
        <v>7452670.1000000006</v>
      </c>
      <c r="D35">
        <v>67.755390729799998</v>
      </c>
      <c r="E35">
        <v>23.029523153900001</v>
      </c>
      <c r="J35" s="26">
        <f>richard!I35</f>
        <v>5031.0060000000003</v>
      </c>
      <c r="K35" s="26">
        <f t="shared" si="0"/>
        <v>5073.8160000000007</v>
      </c>
    </row>
    <row r="36" spans="1:11">
      <c r="A36" s="10" t="str">
        <f>richard!A36</f>
        <v>A034</v>
      </c>
      <c r="B36" s="2">
        <f>richard!L36</f>
        <v>627557.52999999991</v>
      </c>
      <c r="C36" s="2">
        <f>richard!M36</f>
        <v>7452706.6500000004</v>
      </c>
      <c r="D36">
        <v>67.755112545700001</v>
      </c>
      <c r="E36">
        <v>23.029190848500001</v>
      </c>
      <c r="J36" s="26">
        <f>richard!I36</f>
        <v>5030.7129999999997</v>
      </c>
      <c r="K36" s="26">
        <f t="shared" si="0"/>
        <v>5073.5230000000001</v>
      </c>
    </row>
    <row r="37" spans="1:11">
      <c r="A37" s="10" t="str">
        <f>richard!A37</f>
        <v>A035</v>
      </c>
      <c r="B37" s="2">
        <f>richard!L37</f>
        <v>627608.27</v>
      </c>
      <c r="C37" s="2">
        <f>richard!M37</f>
        <v>7452698.21</v>
      </c>
      <c r="D37">
        <v>67.754616742699994</v>
      </c>
      <c r="E37">
        <v>23.029263176000001</v>
      </c>
      <c r="J37" s="26">
        <f>richard!I37</f>
        <v>5030.3100000000004</v>
      </c>
      <c r="K37" s="26">
        <f t="shared" si="0"/>
        <v>5073.1200000000008</v>
      </c>
    </row>
    <row r="38" spans="1:11">
      <c r="A38" s="10" t="str">
        <f>richard!A38</f>
        <v>A036</v>
      </c>
      <c r="B38" s="2">
        <f>richard!L38</f>
        <v>627618.73</v>
      </c>
      <c r="C38" s="2">
        <f>richard!M38</f>
        <v>7452677.9700000007</v>
      </c>
      <c r="D38">
        <v>67.754512997999996</v>
      </c>
      <c r="E38">
        <v>23.0294451655</v>
      </c>
      <c r="J38" s="26">
        <f>richard!I38</f>
        <v>5030.3130000000001</v>
      </c>
      <c r="K38" s="26">
        <f t="shared" si="0"/>
        <v>5073.1230000000005</v>
      </c>
    </row>
    <row r="39" spans="1:11">
      <c r="A39" s="10" t="str">
        <f>richard!A39</f>
        <v>A037</v>
      </c>
      <c r="B39" s="2">
        <f>richard!L39</f>
        <v>627582.82999999996</v>
      </c>
      <c r="C39" s="2">
        <f>richard!M39</f>
        <v>7452677.96</v>
      </c>
      <c r="D39">
        <v>67.754863297100002</v>
      </c>
      <c r="E39">
        <v>23.029448013</v>
      </c>
      <c r="J39" s="26">
        <f>richard!I39</f>
        <v>5030.3130000000001</v>
      </c>
      <c r="K39" s="26">
        <f t="shared" si="0"/>
        <v>5073.1230000000005</v>
      </c>
    </row>
    <row r="40" spans="1:11">
      <c r="A40" s="10" t="str">
        <f>richard!A40</f>
        <v>A038</v>
      </c>
      <c r="B40" s="2">
        <f>richard!L40</f>
        <v>627553.53999999992</v>
      </c>
      <c r="C40" s="2">
        <f>richard!M40</f>
        <v>7452659.79</v>
      </c>
      <c r="D40">
        <v>67.755147591699995</v>
      </c>
      <c r="E40">
        <v>23.0296143602</v>
      </c>
      <c r="J40" s="26">
        <f>richard!I40</f>
        <v>5030.7049999999999</v>
      </c>
      <c r="K40" s="26">
        <f t="shared" si="0"/>
        <v>5073.5150000000003</v>
      </c>
    </row>
    <row r="41" spans="1:11">
      <c r="A41" s="10" t="str">
        <f>richard!A41</f>
        <v>A039</v>
      </c>
      <c r="B41" s="2">
        <f>richard!L41</f>
        <v>627569.77999999991</v>
      </c>
      <c r="C41" s="2">
        <f>richard!M41</f>
        <v>7452653.6200000001</v>
      </c>
      <c r="D41">
        <v>67.754988615299993</v>
      </c>
      <c r="E41">
        <v>23.029668836199999</v>
      </c>
      <c r="J41" s="26">
        <f>richard!I41</f>
        <v>5030.7079999999996</v>
      </c>
      <c r="K41" s="26">
        <f t="shared" si="0"/>
        <v>5073.518</v>
      </c>
    </row>
    <row r="42" spans="1:11">
      <c r="A42" s="10" t="str">
        <f>richard!A42</f>
        <v>A040</v>
      </c>
      <c r="B42" s="2">
        <f>richard!L42</f>
        <v>627591.54999999993</v>
      </c>
      <c r="C42" s="2">
        <f>richard!M42</f>
        <v>7452646.7300000004</v>
      </c>
      <c r="D42">
        <v>67.754775619</v>
      </c>
      <c r="E42">
        <v>23.029729389900002</v>
      </c>
      <c r="J42" s="26">
        <f>richard!I42</f>
        <v>5030.3090000000002</v>
      </c>
      <c r="K42" s="26">
        <f t="shared" si="0"/>
        <v>5073.1190000000006</v>
      </c>
    </row>
    <row r="43" spans="1:11">
      <c r="A43" s="10" t="str">
        <f>richard!A43</f>
        <v>A041</v>
      </c>
      <c r="B43" s="2">
        <f>richard!L43</f>
        <v>627610.77</v>
      </c>
      <c r="C43" s="2">
        <f>richard!M43</f>
        <v>7452645.8200000003</v>
      </c>
      <c r="D43">
        <v>67.7545880009</v>
      </c>
      <c r="E43">
        <v>23.0297361322</v>
      </c>
      <c r="J43" s="26">
        <f>richard!I43</f>
        <v>5030.308</v>
      </c>
      <c r="K43" s="26">
        <f t="shared" si="0"/>
        <v>5073.1180000000004</v>
      </c>
    </row>
    <row r="44" spans="1:11">
      <c r="A44" s="10" t="str">
        <f>richard!A44</f>
        <v>A042</v>
      </c>
      <c r="B44" s="2">
        <f>richard!L44</f>
        <v>627636.35</v>
      </c>
      <c r="C44" s="2">
        <f>richard!M44</f>
        <v>7452660.9100000001</v>
      </c>
      <c r="D44">
        <v>67.754339651999999</v>
      </c>
      <c r="E44">
        <v>23.029597885400001</v>
      </c>
      <c r="J44" s="26">
        <f>richard!I44</f>
        <v>5029.808</v>
      </c>
      <c r="K44" s="26">
        <f t="shared" si="0"/>
        <v>5072.6180000000004</v>
      </c>
    </row>
    <row r="45" spans="1:11">
      <c r="A45" s="10" t="str">
        <f>richard!A45</f>
        <v>A043</v>
      </c>
      <c r="B45" s="2">
        <f>richard!L45</f>
        <v>627651.02999999991</v>
      </c>
      <c r="C45" s="2">
        <f>richard!M45</f>
        <v>7452657.54</v>
      </c>
      <c r="D45">
        <v>67.754196129700006</v>
      </c>
      <c r="E45">
        <v>23.029627192900001</v>
      </c>
      <c r="J45" s="26">
        <f>richard!I45</f>
        <v>5029.8050000000003</v>
      </c>
      <c r="K45" s="26">
        <f t="shared" si="0"/>
        <v>5072.6150000000007</v>
      </c>
    </row>
    <row r="46" spans="1:11">
      <c r="A46" s="10" t="str">
        <f>richard!A46</f>
        <v>A044</v>
      </c>
      <c r="B46" s="2">
        <f>richard!L46</f>
        <v>627553.84</v>
      </c>
      <c r="C46" s="2">
        <f>richard!M46</f>
        <v>7452644.54</v>
      </c>
      <c r="D46">
        <v>67.755143399399998</v>
      </c>
      <c r="E46">
        <v>23.029752064</v>
      </c>
      <c r="J46" s="26">
        <f>richard!I46</f>
        <v>5031.3130000000001</v>
      </c>
      <c r="K46" s="26">
        <f t="shared" si="0"/>
        <v>5074.1230000000005</v>
      </c>
    </row>
    <row r="47" spans="1:11">
      <c r="A47" s="10" t="str">
        <f>richard!A47</f>
        <v>A045</v>
      </c>
      <c r="B47" s="2">
        <f>richard!L47</f>
        <v>627570.32999999996</v>
      </c>
      <c r="C47" s="2">
        <f>richard!M47</f>
        <v>7452637.96</v>
      </c>
      <c r="D47">
        <v>67.754981949400005</v>
      </c>
      <c r="E47">
        <v>23.0298102237</v>
      </c>
      <c r="J47" s="26">
        <f>richard!I47</f>
        <v>5031.3090000000002</v>
      </c>
      <c r="K47" s="26">
        <f t="shared" si="0"/>
        <v>5074.1190000000006</v>
      </c>
    </row>
    <row r="48" spans="1:11">
      <c r="A48" s="10" t="str">
        <f>richard!A48</f>
        <v>A046</v>
      </c>
      <c r="B48" s="2">
        <f>richard!L48</f>
        <v>627597.35</v>
      </c>
      <c r="C48" s="2">
        <f>richard!M48</f>
        <v>7452662.3600000003</v>
      </c>
      <c r="D48">
        <v>67.754720321400001</v>
      </c>
      <c r="E48">
        <v>23.029587785699999</v>
      </c>
      <c r="J48" s="26">
        <f>richard!I48</f>
        <v>5030.3069999999998</v>
      </c>
      <c r="K48" s="26">
        <f t="shared" si="0"/>
        <v>5073.1170000000002</v>
      </c>
    </row>
    <row r="49" spans="1:11">
      <c r="A49" s="10" t="str">
        <f>richard!A49</f>
        <v>A047</v>
      </c>
      <c r="B49" s="2">
        <f>richard!L49</f>
        <v>627614.06999999995</v>
      </c>
      <c r="C49" s="2">
        <f>richard!M49</f>
        <v>7452629.8200000003</v>
      </c>
      <c r="D49">
        <v>67.754554472699994</v>
      </c>
      <c r="E49">
        <v>23.029880379000002</v>
      </c>
      <c r="J49" s="26">
        <f>richard!I49</f>
        <v>5030.3119999999999</v>
      </c>
      <c r="K49" s="26">
        <f t="shared" si="0"/>
        <v>5073.1220000000003</v>
      </c>
    </row>
    <row r="50" spans="1:11">
      <c r="A50" s="10" t="str">
        <f>richard!A50</f>
        <v>A048</v>
      </c>
      <c r="B50" s="2">
        <f>richard!L50</f>
        <v>627632.23</v>
      </c>
      <c r="C50" s="2">
        <f>richard!M50</f>
        <v>7452635.3100000005</v>
      </c>
      <c r="D50">
        <v>67.754377728799994</v>
      </c>
      <c r="E50">
        <v>23.029829402299999</v>
      </c>
      <c r="J50" s="26">
        <f>richard!I50</f>
        <v>5029.8130000000001</v>
      </c>
      <c r="K50" s="26">
        <f t="shared" si="0"/>
        <v>5072.6230000000005</v>
      </c>
    </row>
    <row r="51" spans="1:11">
      <c r="A51" s="10" t="str">
        <f>richard!A51</f>
        <v>A049</v>
      </c>
      <c r="B51" s="2">
        <f>richard!L51</f>
        <v>627664.19999999995</v>
      </c>
      <c r="C51" s="2">
        <f>richard!M51</f>
        <v>7452650.0499999998</v>
      </c>
      <c r="D51">
        <v>67.754066999399996</v>
      </c>
      <c r="E51">
        <v>23.029693825100001</v>
      </c>
      <c r="J51" s="26">
        <f>richard!I51</f>
        <v>5029.3119999999999</v>
      </c>
      <c r="K51" s="26">
        <f t="shared" si="0"/>
        <v>5072.1220000000003</v>
      </c>
    </row>
    <row r="52" spans="1:11">
      <c r="A52" s="10" t="str">
        <f>richard!A52</f>
        <v>A050</v>
      </c>
      <c r="B52" s="2">
        <f>richard!L52</f>
        <v>627618.92999999993</v>
      </c>
      <c r="C52" s="2">
        <f>richard!M52</f>
        <v>7452660.0100000007</v>
      </c>
      <c r="D52">
        <v>67.7545095559</v>
      </c>
      <c r="E52">
        <v>23.029607351700001</v>
      </c>
      <c r="J52" s="26">
        <f>richard!I52</f>
        <v>5030.3119999999999</v>
      </c>
      <c r="K52" s="26">
        <f t="shared" si="0"/>
        <v>5073.1220000000003</v>
      </c>
    </row>
    <row r="53" spans="1:11">
      <c r="A53" s="10" t="str">
        <f>richard!A53</f>
        <v>A051</v>
      </c>
      <c r="B53" s="2">
        <f>richard!L53</f>
        <v>627556.69999999995</v>
      </c>
      <c r="C53" s="2">
        <f>richard!M53</f>
        <v>7452619.3799999999</v>
      </c>
      <c r="D53">
        <v>67.755113405399996</v>
      </c>
      <c r="E53">
        <v>23.0299790712</v>
      </c>
      <c r="J53" s="26">
        <f>richard!I53</f>
        <v>5031.3100000000004</v>
      </c>
      <c r="K53" s="26">
        <f t="shared" si="0"/>
        <v>5074.1200000000008</v>
      </c>
    </row>
    <row r="54" spans="1:11">
      <c r="A54" s="10" t="str">
        <f>richard!A54</f>
        <v>A052</v>
      </c>
      <c r="B54" s="2">
        <f>richard!L54</f>
        <v>627569.92999999993</v>
      </c>
      <c r="C54" s="2">
        <f>richard!M54</f>
        <v>7452611.4400000004</v>
      </c>
      <c r="D54">
        <v>67.754983652299998</v>
      </c>
      <c r="E54">
        <v>23.030049763699999</v>
      </c>
      <c r="J54" s="26">
        <f>richard!I54</f>
        <v>5030.8119999999999</v>
      </c>
      <c r="K54" s="26">
        <f t="shared" si="0"/>
        <v>5073.6220000000003</v>
      </c>
    </row>
    <row r="55" spans="1:11">
      <c r="A55" s="10" t="str">
        <f>richard!A55</f>
        <v>A053</v>
      </c>
      <c r="B55" s="2">
        <f>richard!L55</f>
        <v>627588.03999999992</v>
      </c>
      <c r="C55" s="2">
        <f>richard!M55</f>
        <v>7452602.2999999998</v>
      </c>
      <c r="D55">
        <v>67.754806181899994</v>
      </c>
      <c r="E55">
        <v>23.030130918800001</v>
      </c>
      <c r="J55" s="26">
        <f>richard!I55</f>
        <v>5030.8119999999999</v>
      </c>
      <c r="K55" s="26">
        <f t="shared" si="0"/>
        <v>5073.6220000000003</v>
      </c>
    </row>
    <row r="56" spans="1:11">
      <c r="A56" s="10" t="str">
        <f>richard!A56</f>
        <v>A054</v>
      </c>
      <c r="B56" s="2">
        <f>richard!L56</f>
        <v>627613.27</v>
      </c>
      <c r="C56" s="2">
        <f>richard!M56</f>
        <v>7452607.3900000006</v>
      </c>
      <c r="D56">
        <v>67.7545604174</v>
      </c>
      <c r="E56">
        <v>23.030083011799999</v>
      </c>
      <c r="J56" s="26">
        <f>richard!I56</f>
        <v>5030.8130000000001</v>
      </c>
      <c r="K56" s="26">
        <f t="shared" si="0"/>
        <v>5073.6230000000005</v>
      </c>
    </row>
    <row r="57" spans="1:11">
      <c r="A57" s="10" t="str">
        <f>richard!A57</f>
        <v>A055</v>
      </c>
      <c r="B57" s="2">
        <f>richard!L57</f>
        <v>627631.63</v>
      </c>
      <c r="C57" s="2">
        <f>richard!M57</f>
        <v>7452607.1699999999</v>
      </c>
      <c r="D57">
        <v>67.754381247699996</v>
      </c>
      <c r="E57">
        <v>23.030083588299998</v>
      </c>
      <c r="J57" s="26">
        <f>richard!I57</f>
        <v>5030.3019999999997</v>
      </c>
      <c r="K57" s="26">
        <f t="shared" si="0"/>
        <v>5073.1120000000001</v>
      </c>
    </row>
    <row r="58" spans="1:11">
      <c r="A58" s="10" t="str">
        <f>richard!A58</f>
        <v>A056</v>
      </c>
      <c r="B58" s="2">
        <f>richard!L58</f>
        <v>627645.77999999991</v>
      </c>
      <c r="C58" s="2">
        <f>richard!M58</f>
        <v>7452615.4700000007</v>
      </c>
      <c r="D58">
        <v>67.754243865199996</v>
      </c>
      <c r="E58">
        <v>23.030007541700002</v>
      </c>
      <c r="J58" s="26">
        <f>richard!I58</f>
        <v>5029.9139999999998</v>
      </c>
      <c r="K58" s="26">
        <f t="shared" si="0"/>
        <v>5072.7240000000002</v>
      </c>
    </row>
    <row r="59" spans="1:11">
      <c r="A59" s="10" t="str">
        <f>richard!A59</f>
        <v>A057</v>
      </c>
      <c r="B59" s="2">
        <f>richard!L59</f>
        <v>627572.72</v>
      </c>
      <c r="C59" s="2">
        <f>richard!M59</f>
        <v>7452590</v>
      </c>
      <c r="D59">
        <v>67.754954649499993</v>
      </c>
      <c r="E59">
        <v>23.030243179900001</v>
      </c>
      <c r="J59" s="26">
        <f>richard!I59</f>
        <v>5031.3580000000002</v>
      </c>
      <c r="K59" s="26">
        <f t="shared" si="0"/>
        <v>5074.1680000000006</v>
      </c>
    </row>
    <row r="60" spans="1:11">
      <c r="A60" s="10" t="str">
        <f>richard!A60</f>
        <v>A058</v>
      </c>
      <c r="B60" s="2">
        <f>richard!L60</f>
        <v>627587.96</v>
      </c>
      <c r="C60" s="2">
        <f>richard!M60</f>
        <v>7452578.29</v>
      </c>
      <c r="D60">
        <v>67.7548049703</v>
      </c>
      <c r="E60">
        <v>23.0303477657</v>
      </c>
      <c r="J60" s="26">
        <f>richard!I60</f>
        <v>5030.8090000000002</v>
      </c>
      <c r="K60" s="26">
        <f t="shared" si="0"/>
        <v>5073.6190000000006</v>
      </c>
    </row>
    <row r="61" spans="1:11">
      <c r="A61" s="10" t="str">
        <f>richard!A61</f>
        <v>A059</v>
      </c>
      <c r="B61" s="2">
        <f>richard!L61</f>
        <v>627635.64</v>
      </c>
      <c r="C61" s="2">
        <f>richard!M61</f>
        <v>7452587.6500000004</v>
      </c>
      <c r="D61">
        <v>67.754340498999994</v>
      </c>
      <c r="E61">
        <v>23.030259570599998</v>
      </c>
      <c r="J61" s="26">
        <f>richard!I61</f>
        <v>5030.3119999999999</v>
      </c>
      <c r="K61" s="26">
        <f t="shared" si="0"/>
        <v>5073.1220000000003</v>
      </c>
    </row>
    <row r="62" spans="1:11">
      <c r="A62" s="10" t="str">
        <f>richard!A62</f>
        <v>A060</v>
      </c>
      <c r="B62" s="2">
        <f>richard!L62</f>
        <v>627627.84</v>
      </c>
      <c r="C62" s="2">
        <f>richard!M62</f>
        <v>7452561.5100000007</v>
      </c>
      <c r="D62">
        <v>67.754414439499996</v>
      </c>
      <c r="E62">
        <v>23.030496247199999</v>
      </c>
      <c r="J62" s="26">
        <f>richard!I62</f>
        <v>5031.1130000000003</v>
      </c>
      <c r="K62" s="26">
        <f t="shared" si="0"/>
        <v>5073.9230000000007</v>
      </c>
    </row>
    <row r="63" spans="1:11">
      <c r="A63" s="10" t="str">
        <f>richard!A63</f>
        <v>A061</v>
      </c>
      <c r="B63" s="2">
        <f>richard!L63</f>
        <v>627575.82999999996</v>
      </c>
      <c r="C63" s="2">
        <f>richard!M63</f>
        <v>7452562.8600000003</v>
      </c>
      <c r="D63">
        <v>67.754922051299999</v>
      </c>
      <c r="E63">
        <v>23.030488049700001</v>
      </c>
      <c r="J63" s="26">
        <f>richard!I63</f>
        <v>5031.357</v>
      </c>
      <c r="K63" s="26">
        <f t="shared" si="0"/>
        <v>5074.1670000000004</v>
      </c>
    </row>
    <row r="64" spans="1:11">
      <c r="A64" s="10" t="str">
        <f>richard!A64</f>
        <v>A062</v>
      </c>
      <c r="B64" s="2">
        <f>richard!L64</f>
        <v>627553.94999999995</v>
      </c>
      <c r="C64" s="2">
        <f>richard!M64</f>
        <v>7452596.0200000005</v>
      </c>
      <c r="D64">
        <v>67.755138301299993</v>
      </c>
      <c r="E64">
        <v>23.030190252800001</v>
      </c>
      <c r="J64" s="26">
        <f>richard!I64</f>
        <v>5031.3599999999997</v>
      </c>
      <c r="K64" s="26">
        <f t="shared" si="0"/>
        <v>5074.17</v>
      </c>
    </row>
    <row r="65" spans="1:11">
      <c r="A65" s="10" t="str">
        <f>richard!A65</f>
        <v>A063</v>
      </c>
      <c r="B65" s="2">
        <f>richard!L65</f>
        <v>627621.80999999994</v>
      </c>
      <c r="C65" s="2">
        <f>richard!M65</f>
        <v>7452581.3900000006</v>
      </c>
      <c r="D65">
        <v>67.754474928700006</v>
      </c>
      <c r="E65">
        <v>23.0303171688</v>
      </c>
      <c r="J65" s="26">
        <f>richard!I65</f>
        <v>5030.8069999999998</v>
      </c>
      <c r="K65" s="26">
        <f t="shared" si="0"/>
        <v>5073.6170000000002</v>
      </c>
    </row>
    <row r="66" spans="1:11">
      <c r="A66" s="10" t="str">
        <f>richard!A66</f>
        <v>A064</v>
      </c>
      <c r="B66" s="2">
        <f>richard!L66</f>
        <v>627660.97</v>
      </c>
      <c r="C66" s="2">
        <f>richard!M66</f>
        <v>7452596.6500000004</v>
      </c>
      <c r="D66">
        <v>67.754094083300004</v>
      </c>
      <c r="E66">
        <v>23.030176343000001</v>
      </c>
      <c r="J66" s="26">
        <f>richard!I66</f>
        <v>5030.3100000000004</v>
      </c>
      <c r="K66" s="26">
        <f t="shared" si="0"/>
        <v>5073.1200000000008</v>
      </c>
    </row>
    <row r="67" spans="1:11">
      <c r="A67" s="10" t="str">
        <f>richard!A67</f>
        <v>A065</v>
      </c>
      <c r="B67" s="2">
        <f>richard!L67</f>
        <v>627633.69999999995</v>
      </c>
      <c r="C67" s="2">
        <f>richard!M67</f>
        <v>7452807.25</v>
      </c>
      <c r="D67">
        <v>67.754377655900001</v>
      </c>
      <c r="E67">
        <v>23.028276453</v>
      </c>
      <c r="J67" s="26">
        <f>richard!I67</f>
        <v>5029.3040000000001</v>
      </c>
      <c r="K67" s="26">
        <f t="shared" si="0"/>
        <v>5072.1140000000005</v>
      </c>
    </row>
    <row r="68" spans="1:11">
      <c r="A68" s="10" t="str">
        <f>richard!A68</f>
        <v>A066</v>
      </c>
      <c r="B68" s="2">
        <f>richard!L68</f>
        <v>627580.55999999994</v>
      </c>
      <c r="C68" s="2">
        <f>richard!M68</f>
        <v>7452807.8399999999</v>
      </c>
      <c r="D68">
        <v>67.754896222400006</v>
      </c>
      <c r="E68">
        <v>23.0282752058</v>
      </c>
      <c r="J68" s="26">
        <f>richard!I68</f>
        <v>5030.1099999999997</v>
      </c>
      <c r="K68" s="26">
        <f t="shared" ref="K68:K131" si="1">J68+42.81</f>
        <v>5072.92</v>
      </c>
    </row>
    <row r="69" spans="1:11">
      <c r="A69" s="10" t="str">
        <f>richard!A69</f>
        <v>A067</v>
      </c>
      <c r="B69" s="2">
        <f>richard!L69</f>
        <v>627718.76</v>
      </c>
      <c r="C69" s="2">
        <f>richard!M69</f>
        <v>7452725.3300000001</v>
      </c>
      <c r="D69">
        <v>67.753540873199995</v>
      </c>
      <c r="E69">
        <v>23.029009758000001</v>
      </c>
      <c r="J69" s="26">
        <f>richard!I69</f>
        <v>5013.8620000000001</v>
      </c>
      <c r="K69" s="26">
        <f t="shared" si="1"/>
        <v>5056.6720000000005</v>
      </c>
    </row>
    <row r="70" spans="1:11">
      <c r="A70" s="10" t="str">
        <f>richard!A70</f>
        <v>A068</v>
      </c>
      <c r="B70" s="2">
        <f>richard!L70</f>
        <v>627494.55999999994</v>
      </c>
      <c r="C70" s="2">
        <f>richard!M70</f>
        <v>7452774.1299999999</v>
      </c>
      <c r="D70">
        <v>67.7557325792</v>
      </c>
      <c r="E70">
        <v>23.028586251499998</v>
      </c>
      <c r="J70" s="26">
        <f>richard!I70</f>
        <v>5017.2070000000003</v>
      </c>
      <c r="K70" s="26">
        <f t="shared" si="1"/>
        <v>5060.0170000000007</v>
      </c>
    </row>
    <row r="71" spans="1:11">
      <c r="A71" s="10" t="str">
        <f>richard!A71</f>
        <v>A069</v>
      </c>
      <c r="B71" s="2">
        <f>richard!L71</f>
        <v>627474.36</v>
      </c>
      <c r="C71" s="2">
        <f>richard!M71</f>
        <v>7452636.1299999999</v>
      </c>
      <c r="D71">
        <v>67.755918242899995</v>
      </c>
      <c r="E71">
        <v>23.029834117299998</v>
      </c>
      <c r="J71" s="26">
        <f>richard!I71</f>
        <v>5017.7730000000001</v>
      </c>
      <c r="K71" s="26">
        <f t="shared" si="1"/>
        <v>5060.5830000000005</v>
      </c>
    </row>
    <row r="72" spans="1:11">
      <c r="A72" s="10" t="str">
        <f>richard!A72</f>
        <v>A070</v>
      </c>
      <c r="B72" s="2">
        <f>richard!L72</f>
        <v>627741.96</v>
      </c>
      <c r="C72" s="2">
        <f>richard!M72</f>
        <v>7452660.4300000006</v>
      </c>
      <c r="D72">
        <v>67.753309105100001</v>
      </c>
      <c r="E72">
        <v>23.029594103499999</v>
      </c>
      <c r="J72" s="26">
        <f>richard!I72</f>
        <v>5013.759</v>
      </c>
      <c r="K72" s="26">
        <f t="shared" si="1"/>
        <v>5056.5690000000004</v>
      </c>
    </row>
    <row r="73" spans="1:11">
      <c r="A73" s="10" t="str">
        <f>richard!A73</f>
        <v>A071</v>
      </c>
      <c r="B73" s="2">
        <f>richard!L73</f>
        <v>627516.76</v>
      </c>
      <c r="C73" s="2">
        <f>richard!M73</f>
        <v>7452842.4300000006</v>
      </c>
      <c r="D73">
        <v>67.755521623899995</v>
      </c>
      <c r="E73">
        <v>23.027967711799999</v>
      </c>
      <c r="J73" s="26">
        <f>richard!I73</f>
        <v>5017.3419999999996</v>
      </c>
      <c r="K73" s="26">
        <f t="shared" si="1"/>
        <v>5060.152</v>
      </c>
    </row>
    <row r="74" spans="1:11">
      <c r="A74" s="10" t="str">
        <f>richard!A74</f>
        <v>A072</v>
      </c>
      <c r="B74" s="2">
        <f>richard!L74</f>
        <v>627724.36</v>
      </c>
      <c r="C74" s="2">
        <f>richard!M74</f>
        <v>7452823.3300000001</v>
      </c>
      <c r="D74">
        <v>67.7534943701</v>
      </c>
      <c r="E74">
        <v>23.028124263399999</v>
      </c>
      <c r="J74" s="26">
        <f>richard!I74</f>
        <v>5012.174</v>
      </c>
      <c r="K74" s="26">
        <f t="shared" si="1"/>
        <v>5054.9840000000004</v>
      </c>
    </row>
    <row r="75" spans="1:11">
      <c r="A75" s="10" t="str">
        <f>richard!A75</f>
        <v>A073</v>
      </c>
      <c r="B75" s="2">
        <f>richard!L75</f>
        <v>627429.36</v>
      </c>
      <c r="C75" s="2">
        <f>richard!M75</f>
        <v>7452701.2300000004</v>
      </c>
      <c r="D75">
        <v>67.756362733800003</v>
      </c>
      <c r="E75">
        <v>23.029249633399999</v>
      </c>
      <c r="J75" s="26">
        <f>richard!I75</f>
        <v>5018.0709999999999</v>
      </c>
      <c r="K75" s="26">
        <f t="shared" si="1"/>
        <v>5060.8810000000003</v>
      </c>
    </row>
    <row r="76" spans="1:11">
      <c r="A76" s="10" t="str">
        <f>richard!A76</f>
        <v>A074</v>
      </c>
      <c r="B76" s="2">
        <f>richard!L76</f>
        <v>627736.86</v>
      </c>
      <c r="C76" s="2">
        <f>richard!M76</f>
        <v>7452575.4300000006</v>
      </c>
      <c r="D76">
        <v>67.753351808100007</v>
      </c>
      <c r="E76">
        <v>23.0303621531</v>
      </c>
      <c r="J76" s="26">
        <f>richard!I76</f>
        <v>5013.3720000000003</v>
      </c>
      <c r="K76" s="26">
        <f t="shared" si="1"/>
        <v>5056.1820000000007</v>
      </c>
    </row>
    <row r="77" spans="1:11">
      <c r="A77" s="10" t="str">
        <f>richard!A77</f>
        <v>A075</v>
      </c>
      <c r="B77" s="2">
        <f>richard!L77</f>
        <v>627573.46</v>
      </c>
      <c r="C77" s="2">
        <f>richard!M77</f>
        <v>7452905.4300000006</v>
      </c>
      <c r="D77">
        <v>67.754973596699998</v>
      </c>
      <c r="E77">
        <v>23.027394389099999</v>
      </c>
      <c r="J77" s="26">
        <f>richard!I77</f>
        <v>5016.3220000000001</v>
      </c>
      <c r="K77" s="26">
        <f t="shared" si="1"/>
        <v>5059.1320000000005</v>
      </c>
    </row>
    <row r="78" spans="1:11">
      <c r="A78" s="10" t="str">
        <f>richard!A78</f>
        <v>A076</v>
      </c>
      <c r="B78" s="2">
        <f>richard!L78</f>
        <v>627496.86</v>
      </c>
      <c r="C78" s="2">
        <f>richard!M78</f>
        <v>7452523.4300000006</v>
      </c>
      <c r="D78">
        <v>67.755689350200001</v>
      </c>
      <c r="E78">
        <v>23.030850215099999</v>
      </c>
      <c r="J78" s="26">
        <f>richard!I78</f>
        <v>5018.799</v>
      </c>
      <c r="K78" s="26">
        <f t="shared" si="1"/>
        <v>5061.6090000000004</v>
      </c>
    </row>
    <row r="79" spans="1:11">
      <c r="A79" s="10" t="str">
        <f>richard!A79</f>
        <v>A077</v>
      </c>
      <c r="B79" s="2">
        <f>richard!L79</f>
        <v>627794.26</v>
      </c>
      <c r="C79" s="2">
        <f>richard!M79</f>
        <v>7452765.8300000001</v>
      </c>
      <c r="D79">
        <v>67.752807538499994</v>
      </c>
      <c r="E79">
        <v>23.0286381863</v>
      </c>
      <c r="J79" s="26">
        <f>richard!I79</f>
        <v>5014.4920000000002</v>
      </c>
      <c r="K79" s="26">
        <f t="shared" si="1"/>
        <v>5057.3020000000006</v>
      </c>
    </row>
    <row r="80" spans="1:11">
      <c r="A80" s="10" t="str">
        <f>richard!A80</f>
        <v>A078</v>
      </c>
      <c r="B80" s="2">
        <f>richard!L80</f>
        <v>627410.15999999992</v>
      </c>
      <c r="C80" s="2">
        <f>richard!M80</f>
        <v>7452799.0300000003</v>
      </c>
      <c r="D80">
        <v>67.756558183799996</v>
      </c>
      <c r="E80">
        <v>23.028367846999998</v>
      </c>
      <c r="J80" s="26">
        <f>richard!I80</f>
        <v>5018.0969999999998</v>
      </c>
      <c r="K80" s="26">
        <f t="shared" si="1"/>
        <v>5060.9070000000002</v>
      </c>
    </row>
    <row r="81" spans="1:11">
      <c r="A81" s="10" t="str">
        <f>richard!A81</f>
        <v>A079</v>
      </c>
      <c r="B81" s="2">
        <f>richard!L81</f>
        <v>627691.15999999992</v>
      </c>
      <c r="C81" s="2">
        <f>richard!M81</f>
        <v>7452484.2300000004</v>
      </c>
      <c r="D81">
        <v>67.753790162200005</v>
      </c>
      <c r="E81">
        <v>23.031189317700001</v>
      </c>
      <c r="J81" s="26">
        <f>richard!I81</f>
        <v>5016.951</v>
      </c>
      <c r="K81" s="26">
        <f t="shared" si="1"/>
        <v>5059.7610000000004</v>
      </c>
    </row>
    <row r="82" spans="1:11">
      <c r="A82" s="10" t="str">
        <f>richard!A82</f>
        <v>A080</v>
      </c>
      <c r="B82" s="2">
        <f>richard!L82</f>
        <v>627665.73</v>
      </c>
      <c r="C82" s="2">
        <f>richard!M82</f>
        <v>7452943.0800000001</v>
      </c>
      <c r="D82">
        <v>67.7540763967</v>
      </c>
      <c r="E82">
        <v>23.027047274899999</v>
      </c>
      <c r="J82" s="26">
        <f>richard!I82</f>
        <v>5014.3270000000002</v>
      </c>
      <c r="K82" s="26">
        <f t="shared" si="1"/>
        <v>5057.1370000000006</v>
      </c>
    </row>
    <row r="83" spans="1:11">
      <c r="A83" s="10" t="str">
        <f>richard!A83</f>
        <v>A081</v>
      </c>
      <c r="B83" s="2">
        <f>richard!L83</f>
        <v>627400.73</v>
      </c>
      <c r="C83" s="2">
        <f>richard!M83</f>
        <v>7452564.0800000001</v>
      </c>
      <c r="D83">
        <v>67.756630732199994</v>
      </c>
      <c r="E83">
        <v>23.030490468499998</v>
      </c>
      <c r="J83" s="26">
        <f>richard!I83</f>
        <v>5015.2330000000002</v>
      </c>
      <c r="K83" s="26">
        <f t="shared" si="1"/>
        <v>5058.0430000000006</v>
      </c>
    </row>
    <row r="84" spans="1:11">
      <c r="A84" s="10" t="str">
        <f>richard!A84</f>
        <v>A082</v>
      </c>
      <c r="B84" s="2">
        <f>richard!L84</f>
        <v>627844.73</v>
      </c>
      <c r="C84" s="2">
        <f>richard!M84</f>
        <v>7452662.0800000001</v>
      </c>
      <c r="D84">
        <v>67.752306447400002</v>
      </c>
      <c r="E84">
        <v>23.029571297</v>
      </c>
      <c r="J84" s="26">
        <f>richard!I84</f>
        <v>5010.134</v>
      </c>
      <c r="K84" s="26">
        <f t="shared" si="1"/>
        <v>5052.9440000000004</v>
      </c>
    </row>
    <row r="85" spans="1:11">
      <c r="A85" s="10" t="str">
        <f>richard!A85</f>
        <v>A083</v>
      </c>
      <c r="B85" s="2">
        <f>richard!L85</f>
        <v>627434.73</v>
      </c>
      <c r="C85" s="2">
        <f>richard!M85</f>
        <v>7452918.0800000001</v>
      </c>
      <c r="D85">
        <v>67.756328304899995</v>
      </c>
      <c r="E85">
        <v>23.027290789199998</v>
      </c>
      <c r="J85" s="26">
        <f>richard!I85</f>
        <v>5020.7820000000002</v>
      </c>
      <c r="K85" s="26">
        <f t="shared" si="1"/>
        <v>5063.5920000000006</v>
      </c>
    </row>
    <row r="86" spans="1:11">
      <c r="A86" s="10" t="str">
        <f>richard!A86</f>
        <v>A084</v>
      </c>
      <c r="B86" s="2">
        <f>richard!L86</f>
        <v>627597.73</v>
      </c>
      <c r="C86" s="2">
        <f>richard!M86</f>
        <v>7452409.0800000001</v>
      </c>
      <c r="D86">
        <v>67.754695595300007</v>
      </c>
      <c r="E86">
        <v>23.031875196200001</v>
      </c>
      <c r="J86" s="26">
        <f>richard!I86</f>
        <v>5022.1639999999998</v>
      </c>
      <c r="K86" s="26">
        <f t="shared" si="1"/>
        <v>5064.9740000000002</v>
      </c>
    </row>
    <row r="87" spans="1:11">
      <c r="A87" s="10" t="str">
        <f>richard!A87</f>
        <v>A085</v>
      </c>
      <c r="B87" s="2">
        <f>richard!L87</f>
        <v>627785.73</v>
      </c>
      <c r="C87" s="2">
        <f>richard!M87</f>
        <v>7452931.0800000001</v>
      </c>
      <c r="D87">
        <v>67.752904501900005</v>
      </c>
      <c r="E87">
        <v>23.027146425800002</v>
      </c>
      <c r="J87" s="26">
        <f>richard!I87</f>
        <v>5010.0150000000003</v>
      </c>
      <c r="K87" s="26">
        <f t="shared" si="1"/>
        <v>5052.8250000000007</v>
      </c>
    </row>
    <row r="88" spans="1:11">
      <c r="A88" s="10" t="str">
        <f>richard!A88</f>
        <v>A086</v>
      </c>
      <c r="B88" s="2">
        <f>richard!L88</f>
        <v>627313.73</v>
      </c>
      <c r="C88" s="2">
        <f>richard!M88</f>
        <v>7452663.0800000001</v>
      </c>
      <c r="D88">
        <v>67.757487852599994</v>
      </c>
      <c r="E88">
        <v>23.029603041400001</v>
      </c>
      <c r="J88" s="26">
        <f>richard!I88</f>
        <v>5020.7820000000002</v>
      </c>
      <c r="K88" s="26">
        <f t="shared" si="1"/>
        <v>5063.5920000000006</v>
      </c>
    </row>
    <row r="89" spans="1:11">
      <c r="A89" s="10" t="str">
        <f>richard!A89</f>
        <v>A087</v>
      </c>
      <c r="B89" s="2">
        <f>richard!L89</f>
        <v>627843.73</v>
      </c>
      <c r="C89" s="2">
        <f>richard!M89</f>
        <v>7452539.0800000001</v>
      </c>
      <c r="D89">
        <v>67.752305978699994</v>
      </c>
      <c r="E89">
        <v>23.030682218999999</v>
      </c>
      <c r="J89" s="26">
        <f>richard!I89</f>
        <v>5010.9049999999997</v>
      </c>
      <c r="K89" s="26">
        <f t="shared" si="1"/>
        <v>5053.7150000000001</v>
      </c>
    </row>
    <row r="90" spans="1:11">
      <c r="A90" s="10" t="str">
        <f>richard!A90</f>
        <v>A088</v>
      </c>
      <c r="B90" s="2">
        <f>richard!L90</f>
        <v>627565.73</v>
      </c>
      <c r="C90" s="2">
        <f>richard!M90</f>
        <v>7452997.0800000001</v>
      </c>
      <c r="D90">
        <v>67.755056624299996</v>
      </c>
      <c r="E90">
        <v>23.026567266400001</v>
      </c>
      <c r="J90" s="26">
        <f>richard!I90</f>
        <v>5017.2640000000001</v>
      </c>
      <c r="K90" s="26">
        <f t="shared" si="1"/>
        <v>5060.0740000000005</v>
      </c>
    </row>
    <row r="91" spans="1:11">
      <c r="A91" s="10" t="str">
        <f>richard!A91</f>
        <v>A089</v>
      </c>
      <c r="B91" s="2">
        <f>richard!L91</f>
        <v>627515.73</v>
      </c>
      <c r="C91" s="2">
        <f>richard!M91</f>
        <v>7452350.0800000001</v>
      </c>
      <c r="D91">
        <v>67.755490844500002</v>
      </c>
      <c r="E91">
        <v>23.032414337500001</v>
      </c>
      <c r="J91" s="26">
        <f>richard!I91</f>
        <v>5024.7910000000002</v>
      </c>
      <c r="K91" s="26">
        <f t="shared" si="1"/>
        <v>5067.6010000000006</v>
      </c>
    </row>
    <row r="92" spans="1:11">
      <c r="A92" s="10" t="str">
        <f>richard!A92</f>
        <v>A090</v>
      </c>
      <c r="B92" s="2">
        <f>richard!L92</f>
        <v>627913.73</v>
      </c>
      <c r="C92" s="2">
        <f>richard!M92</f>
        <v>7452850.0800000001</v>
      </c>
      <c r="D92">
        <v>67.751648806899993</v>
      </c>
      <c r="E92">
        <v>23.027868109100002</v>
      </c>
      <c r="J92" s="26">
        <f>richard!I92</f>
        <v>5005.893</v>
      </c>
      <c r="K92" s="26">
        <f t="shared" si="1"/>
        <v>5048.7030000000004</v>
      </c>
    </row>
    <row r="93" spans="1:11">
      <c r="A93" s="10" t="str">
        <f>richard!A93</f>
        <v>A091</v>
      </c>
      <c r="B93" s="2">
        <f>richard!L93</f>
        <v>627264.73</v>
      </c>
      <c r="C93" s="2">
        <f>richard!M93</f>
        <v>7452823.0800000001</v>
      </c>
      <c r="D93">
        <v>67.757979220500005</v>
      </c>
      <c r="E93">
        <v>23.0281617905</v>
      </c>
      <c r="J93" s="26">
        <f>richard!I93</f>
        <v>5017.2539999999999</v>
      </c>
      <c r="K93" s="26">
        <f t="shared" si="1"/>
        <v>5060.0640000000003</v>
      </c>
    </row>
    <row r="94" spans="1:11">
      <c r="A94" s="10" t="str">
        <f>richard!A94</f>
        <v>A092</v>
      </c>
      <c r="B94" s="2">
        <f>richard!L94</f>
        <v>627790.73</v>
      </c>
      <c r="C94" s="2">
        <f>richard!M94</f>
        <v>7452356.0800000001</v>
      </c>
      <c r="D94">
        <v>67.752807929200003</v>
      </c>
      <c r="E94">
        <v>23.032339017399998</v>
      </c>
      <c r="J94" s="26">
        <f>richard!I94</f>
        <v>5015.9840000000004</v>
      </c>
      <c r="K94" s="26">
        <f t="shared" si="1"/>
        <v>5058.7940000000008</v>
      </c>
    </row>
    <row r="95" spans="1:11">
      <c r="A95" s="10" t="str">
        <f>richard!A95</f>
        <v>A093</v>
      </c>
      <c r="B95" s="2">
        <f>richard!L95</f>
        <v>627666.73</v>
      </c>
      <c r="C95" s="2">
        <f>richard!M95</f>
        <v>7453118.0800000001</v>
      </c>
      <c r="D95">
        <v>67.754081165700001</v>
      </c>
      <c r="E95">
        <v>23.025466725600001</v>
      </c>
      <c r="J95" s="26">
        <f>richard!I95</f>
        <v>5014.88</v>
      </c>
      <c r="K95" s="26">
        <f t="shared" si="1"/>
        <v>5057.6900000000005</v>
      </c>
    </row>
    <row r="96" spans="1:11">
      <c r="A96" s="10" t="str">
        <f>richard!A96</f>
        <v>A094</v>
      </c>
      <c r="B96" s="2">
        <f>richard!L96</f>
        <v>627309.73</v>
      </c>
      <c r="C96" s="2">
        <f>richard!M96</f>
        <v>7452423.0800000001</v>
      </c>
      <c r="D96">
        <v>67.757507012199994</v>
      </c>
      <c r="E96">
        <v>23.031770854600001</v>
      </c>
      <c r="J96" s="26">
        <f>richard!I96</f>
        <v>5014.3710000000001</v>
      </c>
      <c r="K96" s="26">
        <f t="shared" si="1"/>
        <v>5057.1810000000005</v>
      </c>
    </row>
    <row r="97" spans="1:11">
      <c r="A97" s="10" t="str">
        <f>richard!A97</f>
        <v>A095</v>
      </c>
      <c r="B97" s="2">
        <f>richard!L97</f>
        <v>628060.73</v>
      </c>
      <c r="C97" s="2">
        <f>richard!M97</f>
        <v>7452679.0800000001</v>
      </c>
      <c r="D97">
        <v>67.750200209900001</v>
      </c>
      <c r="E97">
        <v>23.0294011304</v>
      </c>
      <c r="J97" s="26">
        <f>richard!I97</f>
        <v>5005.0069999999996</v>
      </c>
      <c r="K97" s="26">
        <f t="shared" si="1"/>
        <v>5047.817</v>
      </c>
    </row>
    <row r="98" spans="1:11">
      <c r="A98" s="10" t="str">
        <f>richard!A98</f>
        <v>A096</v>
      </c>
      <c r="B98" s="2">
        <f>richard!L98</f>
        <v>627232.73</v>
      </c>
      <c r="C98" s="2">
        <f>richard!M98</f>
        <v>7453085.0800000001</v>
      </c>
      <c r="D98">
        <v>67.758313138099993</v>
      </c>
      <c r="E98">
        <v>23.025798044599998</v>
      </c>
      <c r="J98" s="26">
        <f>richard!I98</f>
        <v>5016.1980000000003</v>
      </c>
      <c r="K98" s="26">
        <f t="shared" si="1"/>
        <v>5059.0080000000007</v>
      </c>
    </row>
    <row r="99" spans="1:11">
      <c r="A99" s="10" t="str">
        <f>richard!A99</f>
        <v>A097</v>
      </c>
      <c r="B99" s="2">
        <f>richard!L99</f>
        <v>627647.73</v>
      </c>
      <c r="C99" s="2">
        <f>richard!M99</f>
        <v>7452210.0800000001</v>
      </c>
      <c r="D99">
        <v>67.754191181500005</v>
      </c>
      <c r="E99">
        <v>23.033668576499998</v>
      </c>
      <c r="J99" s="26">
        <f>richard!I99</f>
        <v>5020.2120000000004</v>
      </c>
      <c r="K99" s="26">
        <f t="shared" si="1"/>
        <v>5063.0220000000008</v>
      </c>
    </row>
    <row r="100" spans="1:11">
      <c r="A100" s="10" t="str">
        <f>richard!A100</f>
        <v>A098</v>
      </c>
      <c r="B100" s="2">
        <f>richard!L100</f>
        <v>627869.73</v>
      </c>
      <c r="C100" s="2">
        <f>richard!M100</f>
        <v>7453125.0800000001</v>
      </c>
      <c r="D100">
        <v>67.752101002499998</v>
      </c>
      <c r="E100">
        <v>23.0253878983</v>
      </c>
      <c r="J100" s="26">
        <f>richard!I100</f>
        <v>5009.848</v>
      </c>
      <c r="K100" s="26">
        <f t="shared" si="1"/>
        <v>5052.6580000000004</v>
      </c>
    </row>
    <row r="101" spans="1:11">
      <c r="A101" s="10" t="str">
        <f>richard!A101</f>
        <v>A099</v>
      </c>
      <c r="B101" s="2">
        <f>richard!L101</f>
        <v>627130.73</v>
      </c>
      <c r="C101" s="2">
        <f>richard!M101</f>
        <v>7452613.0800000001</v>
      </c>
      <c r="D101">
        <v>67.759269374900001</v>
      </c>
      <c r="E101">
        <v>23.030068619000001</v>
      </c>
      <c r="J101" s="26">
        <f>richard!I101</f>
        <v>5011.7839999999997</v>
      </c>
      <c r="K101" s="26">
        <f t="shared" si="1"/>
        <v>5054.5940000000001</v>
      </c>
    </row>
    <row r="102" spans="1:11">
      <c r="A102" s="10" t="str">
        <f>richard!A102</f>
        <v>A100</v>
      </c>
      <c r="B102" s="2">
        <f>richard!L102</f>
        <v>628052.73</v>
      </c>
      <c r="C102" s="2">
        <f>richard!M102</f>
        <v>7452448.0800000001</v>
      </c>
      <c r="D102">
        <v>67.750259033700004</v>
      </c>
      <c r="E102">
        <v>23.031487966499999</v>
      </c>
      <c r="J102" s="26">
        <f>richard!I102</f>
        <v>5008.6890000000003</v>
      </c>
      <c r="K102" s="26">
        <f t="shared" si="1"/>
        <v>5051.4990000000007</v>
      </c>
    </row>
    <row r="103" spans="1:11">
      <c r="A103" s="10" t="str">
        <f>richard!A103</f>
        <v>A101</v>
      </c>
      <c r="B103" s="2">
        <f>richard!L103</f>
        <v>627403.73</v>
      </c>
      <c r="C103" s="2">
        <f>richard!M103</f>
        <v>7453243.0800000001</v>
      </c>
      <c r="D103">
        <v>67.756657709199999</v>
      </c>
      <c r="E103">
        <v>23.024358000199999</v>
      </c>
      <c r="J103" s="26">
        <f>richard!I103</f>
        <v>5018.2470000000003</v>
      </c>
      <c r="K103" s="26">
        <f t="shared" si="1"/>
        <v>5061.0570000000007</v>
      </c>
    </row>
    <row r="104" spans="1:11">
      <c r="A104" s="10" t="str">
        <f>richard!A104</f>
        <v>A102</v>
      </c>
      <c r="B104" s="2">
        <f>richard!L104</f>
        <v>627425.73</v>
      </c>
      <c r="C104" s="2">
        <f>richard!M104</f>
        <v>7452120.0800000001</v>
      </c>
      <c r="D104">
        <v>67.7563499898</v>
      </c>
      <c r="E104">
        <v>23.034498436</v>
      </c>
      <c r="J104" s="26">
        <f>richard!I104</f>
        <v>5018.4709999999995</v>
      </c>
      <c r="K104" s="26">
        <f t="shared" si="1"/>
        <v>5061.2809999999999</v>
      </c>
    </row>
    <row r="105" spans="1:11">
      <c r="A105" s="10" t="str">
        <f>richard!A105</f>
        <v>A103</v>
      </c>
      <c r="B105" s="2">
        <f>richard!L105</f>
        <v>628097.73</v>
      </c>
      <c r="C105" s="2">
        <f>richard!M105</f>
        <v>7453016.0800000001</v>
      </c>
      <c r="D105">
        <v>67.749867248100003</v>
      </c>
      <c r="E105">
        <v>23.026354745199999</v>
      </c>
      <c r="J105" s="26">
        <f>richard!I105</f>
        <v>5001.74</v>
      </c>
      <c r="K105" s="26">
        <f t="shared" si="1"/>
        <v>5044.55</v>
      </c>
    </row>
    <row r="106" spans="1:11">
      <c r="A106" s="10" t="str">
        <f>richard!A106</f>
        <v>A104</v>
      </c>
      <c r="B106" s="2">
        <f>richard!L106</f>
        <v>627047.73</v>
      </c>
      <c r="C106" s="2">
        <f>richard!M106</f>
        <v>7452917.0800000001</v>
      </c>
      <c r="D106">
        <v>67.760104381399998</v>
      </c>
      <c r="E106">
        <v>23.0273294564</v>
      </c>
      <c r="J106" s="26">
        <f>richard!I106</f>
        <v>5014.1540000000005</v>
      </c>
      <c r="K106" s="26">
        <f t="shared" si="1"/>
        <v>5056.9640000000009</v>
      </c>
    </row>
    <row r="107" spans="1:11">
      <c r="A107" s="10" t="str">
        <f>richard!A107</f>
        <v>A105</v>
      </c>
      <c r="B107" s="2">
        <f>richard!L107</f>
        <v>628071.73</v>
      </c>
      <c r="C107" s="2">
        <f>richard!M107</f>
        <v>7452210.0800000001</v>
      </c>
      <c r="D107">
        <v>67.750053810099999</v>
      </c>
      <c r="E107">
        <v>23.0336359394</v>
      </c>
      <c r="J107" s="26">
        <f>richard!I107</f>
        <v>5010.4840000000004</v>
      </c>
      <c r="K107" s="26">
        <f t="shared" si="1"/>
        <v>5053.2940000000008</v>
      </c>
    </row>
    <row r="108" spans="1:11">
      <c r="A108" s="10" t="str">
        <f>richard!A108</f>
        <v>A106</v>
      </c>
      <c r="B108" s="2">
        <f>richard!L108</f>
        <v>627688.73</v>
      </c>
      <c r="C108" s="2">
        <f>richard!M108</f>
        <v>7453490.0800000001</v>
      </c>
      <c r="D108">
        <v>67.753897383600005</v>
      </c>
      <c r="E108">
        <v>23.022105401499999</v>
      </c>
      <c r="J108" s="26">
        <f>richard!I108</f>
        <v>5017.0640000000003</v>
      </c>
      <c r="K108" s="26">
        <f t="shared" si="1"/>
        <v>5059.8740000000007</v>
      </c>
    </row>
    <row r="109" spans="1:11">
      <c r="A109" s="10" t="str">
        <f>richard!A109</f>
        <v>A107</v>
      </c>
      <c r="B109" s="2">
        <f>richard!L109</f>
        <v>627179.73</v>
      </c>
      <c r="C109" s="2">
        <f>richard!M109</f>
        <v>7452143.0800000001</v>
      </c>
      <c r="D109">
        <v>67.758752368800003</v>
      </c>
      <c r="E109">
        <v>23.034309570600001</v>
      </c>
      <c r="J109" s="26">
        <f>richard!I109</f>
        <v>5004.9549999999999</v>
      </c>
      <c r="K109" s="26">
        <f t="shared" si="1"/>
        <v>5047.7650000000003</v>
      </c>
    </row>
    <row r="110" spans="1:11">
      <c r="A110" s="10" t="str">
        <f>richard!A110</f>
        <v>A108</v>
      </c>
      <c r="B110" s="2">
        <f>richard!L110</f>
        <v>628298.73</v>
      </c>
      <c r="C110" s="2">
        <f>richard!M110</f>
        <v>7452766.0800000001</v>
      </c>
      <c r="D110">
        <v>67.747885151800006</v>
      </c>
      <c r="E110">
        <v>23.028597049999998</v>
      </c>
      <c r="J110" s="26">
        <f>richard!I110</f>
        <v>4996.0559999999996</v>
      </c>
      <c r="K110" s="26">
        <f t="shared" si="1"/>
        <v>5038.866</v>
      </c>
    </row>
    <row r="111" spans="1:11">
      <c r="A111" s="10" t="str">
        <f>richard!A111</f>
        <v>A109</v>
      </c>
      <c r="B111" s="2">
        <f>richard!L111</f>
        <v>627075.73</v>
      </c>
      <c r="C111" s="2">
        <f>richard!M111</f>
        <v>7453114.0800000001</v>
      </c>
      <c r="D111">
        <v>67.759847447799999</v>
      </c>
      <c r="E111">
        <v>23.025548150900001</v>
      </c>
      <c r="J111" s="26">
        <f>richard!I111</f>
        <v>5014.9269999999997</v>
      </c>
      <c r="K111" s="26">
        <f t="shared" si="1"/>
        <v>5057.7370000000001</v>
      </c>
    </row>
    <row r="112" spans="1:11">
      <c r="A112" s="10" t="str">
        <f>richard!A112</f>
        <v>A110</v>
      </c>
      <c r="B112" s="2">
        <f>richard!L112</f>
        <v>627813.73</v>
      </c>
      <c r="C112" s="2">
        <f>richard!M112</f>
        <v>7451873.0800000001</v>
      </c>
      <c r="D112">
        <v>67.752543340800003</v>
      </c>
      <c r="E112">
        <v>23.036699344900001</v>
      </c>
      <c r="J112" s="26">
        <f>richard!I112</f>
        <v>5009.2950000000001</v>
      </c>
      <c r="K112" s="26">
        <f t="shared" si="1"/>
        <v>5052.1050000000005</v>
      </c>
    </row>
    <row r="113" spans="1:11">
      <c r="A113" s="10" t="str">
        <f>richard!A113</f>
        <v>A111</v>
      </c>
      <c r="B113" s="2">
        <f>richard!L113</f>
        <v>627976.73</v>
      </c>
      <c r="C113" s="2">
        <f>richard!M113</f>
        <v>7453468.0800000001</v>
      </c>
      <c r="D113">
        <v>67.751085502600006</v>
      </c>
      <c r="E113">
        <v>23.022281937799999</v>
      </c>
      <c r="J113" s="26">
        <f>richard!I113</f>
        <v>5010.0839999999998</v>
      </c>
      <c r="K113" s="26">
        <f t="shared" si="1"/>
        <v>5052.8940000000002</v>
      </c>
    </row>
    <row r="114" spans="1:11">
      <c r="A114" s="10" t="str">
        <f>richard!A114</f>
        <v>A112</v>
      </c>
      <c r="B114" s="2">
        <f>richard!L114</f>
        <v>626831.73</v>
      </c>
      <c r="C114" s="2">
        <f>richard!M114</f>
        <v>7452424.0800000001</v>
      </c>
      <c r="D114">
        <v>67.762171344999999</v>
      </c>
      <c r="E114">
        <v>23.031798386799998</v>
      </c>
      <c r="J114" s="26">
        <f>richard!I114</f>
        <v>5009.2309999999998</v>
      </c>
      <c r="K114" s="26">
        <f t="shared" si="1"/>
        <v>5052.0410000000002</v>
      </c>
    </row>
    <row r="115" spans="1:11">
      <c r="A115" s="10" t="str">
        <f>richard!A115</f>
        <v>A113</v>
      </c>
      <c r="B115" s="2">
        <f>richard!L115</f>
        <v>628403.73</v>
      </c>
      <c r="C115" s="2">
        <f>richard!M115</f>
        <v>7452374.0800000001</v>
      </c>
      <c r="D115">
        <v>67.746827872500006</v>
      </c>
      <c r="E115">
        <v>23.032129185300001</v>
      </c>
      <c r="J115" s="26">
        <f>richard!I115</f>
        <v>4998.2809999999999</v>
      </c>
      <c r="K115" s="26">
        <f t="shared" si="1"/>
        <v>5041.0910000000003</v>
      </c>
    </row>
    <row r="116" spans="1:11">
      <c r="A116" s="10" t="str">
        <f>richard!A116</f>
        <v>A114</v>
      </c>
      <c r="B116" s="2">
        <f>richard!L116</f>
        <v>627174.73</v>
      </c>
      <c r="C116" s="2">
        <f>richard!M116</f>
        <v>7453564.0800000001</v>
      </c>
      <c r="D116">
        <v>67.758918669799996</v>
      </c>
      <c r="E116">
        <v>23.021476496199998</v>
      </c>
      <c r="J116" s="26">
        <f>richard!I116</f>
        <v>5017.4290000000001</v>
      </c>
      <c r="K116" s="26">
        <f t="shared" si="1"/>
        <v>5060.2390000000005</v>
      </c>
    </row>
    <row r="117" spans="1:11">
      <c r="A117" s="10" t="str">
        <f>richard!A117</f>
        <v>A115</v>
      </c>
      <c r="B117" s="2">
        <f>richard!L117</f>
        <v>627450.73</v>
      </c>
      <c r="C117" s="2">
        <f>richard!M117</f>
        <v>7451779.0800000001</v>
      </c>
      <c r="D117">
        <v>67.756077765800001</v>
      </c>
      <c r="E117">
        <v>23.0375761799</v>
      </c>
      <c r="J117" s="26">
        <f>richard!I117</f>
        <v>5020.3519999999999</v>
      </c>
      <c r="K117" s="26">
        <f t="shared" si="1"/>
        <v>5063.1620000000003</v>
      </c>
    </row>
    <row r="118" spans="1:11">
      <c r="A118" s="10" t="str">
        <f>richard!A118</f>
        <v>A116</v>
      </c>
      <c r="B118" s="2">
        <f>richard!L118</f>
        <v>628377.73</v>
      </c>
      <c r="C118" s="2">
        <f>richard!M118</f>
        <v>7453335.0800000001</v>
      </c>
      <c r="D118">
        <v>67.747161797800004</v>
      </c>
      <c r="E118">
        <v>23.0234521679</v>
      </c>
      <c r="J118" s="26">
        <f>richard!I118</f>
        <v>4995.1440000000002</v>
      </c>
      <c r="K118" s="26">
        <f t="shared" si="1"/>
        <v>5037.9540000000006</v>
      </c>
    </row>
    <row r="119" spans="1:11">
      <c r="A119" s="10" t="str">
        <f>richard!A119</f>
        <v>A117</v>
      </c>
      <c r="B119" s="2">
        <f>richard!L119</f>
        <v>626589.73</v>
      </c>
      <c r="C119" s="2">
        <f>richard!M119</f>
        <v>7452828.0800000001</v>
      </c>
      <c r="D119">
        <v>67.764566006600006</v>
      </c>
      <c r="E119">
        <v>23.0281681992</v>
      </c>
      <c r="J119" s="26">
        <f>richard!I119</f>
        <v>5002.93</v>
      </c>
      <c r="K119" s="26">
        <f t="shared" si="1"/>
        <v>5045.7400000000007</v>
      </c>
    </row>
    <row r="120" spans="1:11">
      <c r="A120" s="10" t="str">
        <f>richard!A120</f>
        <v>A118</v>
      </c>
      <c r="B120" s="2">
        <f>richard!L120</f>
        <v>628381.73</v>
      </c>
      <c r="C120" s="2">
        <f>richard!M120</f>
        <v>7451796.0800000001</v>
      </c>
      <c r="D120">
        <v>67.746994274399995</v>
      </c>
      <c r="E120">
        <v>23.0373509408</v>
      </c>
      <c r="J120" s="26">
        <f>richard!I120</f>
        <v>5024.08</v>
      </c>
      <c r="K120" s="26">
        <f t="shared" si="1"/>
        <v>5066.8900000000003</v>
      </c>
    </row>
    <row r="121" spans="1:11">
      <c r="A121" s="10" t="str">
        <f>richard!A121</f>
        <v>A119</v>
      </c>
      <c r="B121" s="2">
        <f>richard!L121</f>
        <v>627535.73</v>
      </c>
      <c r="C121" s="2">
        <f>richard!M121</f>
        <v>7453900.0800000001</v>
      </c>
      <c r="D121">
        <v>67.755424211600001</v>
      </c>
      <c r="E121">
        <v>23.0184143233</v>
      </c>
      <c r="J121" s="26">
        <f>richard!I121</f>
        <v>5016.9870000000001</v>
      </c>
      <c r="K121" s="26">
        <f t="shared" si="1"/>
        <v>5059.7970000000005</v>
      </c>
    </row>
    <row r="122" spans="1:11">
      <c r="A122" s="10" t="str">
        <f>richard!A122</f>
        <v>A120</v>
      </c>
      <c r="B122" s="2">
        <f>richard!L122</f>
        <v>626857.73</v>
      </c>
      <c r="C122" s="2">
        <f>richard!M122</f>
        <v>7451705.0800000001</v>
      </c>
      <c r="D122">
        <v>67.761858306899995</v>
      </c>
      <c r="E122">
        <v>23.038289897599999</v>
      </c>
      <c r="J122" s="26">
        <f>richard!I122</f>
        <v>5005.683</v>
      </c>
      <c r="K122" s="26">
        <f t="shared" si="1"/>
        <v>5048.4930000000004</v>
      </c>
    </row>
    <row r="123" spans="1:11">
      <c r="A123" s="10" t="str">
        <f>richard!A123</f>
        <v>A121</v>
      </c>
      <c r="B123" s="2">
        <f>richard!L123</f>
        <v>628758.73</v>
      </c>
      <c r="C123" s="2">
        <f>richard!M123</f>
        <v>7452959.0800000001</v>
      </c>
      <c r="D123">
        <v>67.743412832100006</v>
      </c>
      <c r="E123">
        <v>23.026818437399999</v>
      </c>
      <c r="J123" s="26">
        <f>richard!I123</f>
        <v>4969.0780000000004</v>
      </c>
      <c r="K123" s="26">
        <f t="shared" si="1"/>
        <v>5011.8880000000008</v>
      </c>
    </row>
    <row r="124" spans="1:11">
      <c r="A124" s="10" t="str">
        <f>richard!A124</f>
        <v>A122</v>
      </c>
      <c r="B124" s="2">
        <f>richard!L124</f>
        <v>626503.73</v>
      </c>
      <c r="C124" s="2">
        <f>richard!M124</f>
        <v>7453443.0800000001</v>
      </c>
      <c r="D124">
        <v>67.765455743299995</v>
      </c>
      <c r="E124">
        <v>23.0226204929</v>
      </c>
      <c r="J124" s="26">
        <f>richard!I124</f>
        <v>4998.2830000000004</v>
      </c>
      <c r="K124" s="26">
        <f t="shared" si="1"/>
        <v>5041.0930000000008</v>
      </c>
    </row>
    <row r="125" spans="1:11">
      <c r="A125" s="10" t="str">
        <f>richard!A125</f>
        <v>A123</v>
      </c>
      <c r="B125" s="2">
        <f>richard!L125</f>
        <v>628009.73</v>
      </c>
      <c r="C125" s="2">
        <f>richard!M125</f>
        <v>7451460.0800000001</v>
      </c>
      <c r="D125">
        <v>67.750596341700003</v>
      </c>
      <c r="E125">
        <v>23.0404141538</v>
      </c>
      <c r="J125" s="26">
        <f>richard!I125</f>
        <v>5031.6850000000004</v>
      </c>
      <c r="K125" s="26">
        <f t="shared" si="1"/>
        <v>5074.4950000000008</v>
      </c>
    </row>
    <row r="126" spans="1:11">
      <c r="A126" s="10" t="str">
        <f>richard!A126</f>
        <v>A124</v>
      </c>
      <c r="B126" s="2">
        <f>richard!L126</f>
        <v>628093.73</v>
      </c>
      <c r="C126" s="2">
        <f>richard!M126</f>
        <v>7454065.0800000001</v>
      </c>
      <c r="D126">
        <v>67.749993621900003</v>
      </c>
      <c r="E126">
        <v>23.016881259400002</v>
      </c>
      <c r="J126" s="26">
        <f>richard!I126</f>
        <v>5007.1859999999997</v>
      </c>
      <c r="K126" s="26">
        <f t="shared" si="1"/>
        <v>5049.9960000000001</v>
      </c>
    </row>
    <row r="127" spans="1:11">
      <c r="A127" s="10" t="str">
        <f>richard!A127</f>
        <v>A125</v>
      </c>
      <c r="B127" s="2">
        <f>richard!L127</f>
        <v>626353.73</v>
      </c>
      <c r="C127" s="2">
        <f>richard!M127</f>
        <v>7452002.0800000001</v>
      </c>
      <c r="D127">
        <v>67.766800920799994</v>
      </c>
      <c r="E127">
        <v>23.035646023999998</v>
      </c>
      <c r="J127" s="26">
        <f>richard!I127</f>
        <v>4983.4629999999997</v>
      </c>
      <c r="K127" s="26">
        <f t="shared" si="1"/>
        <v>5026.2730000000001</v>
      </c>
    </row>
    <row r="128" spans="1:11">
      <c r="A128" s="10" t="str">
        <f>richard!A128</f>
        <v>A126</v>
      </c>
      <c r="B128" s="2">
        <f>richard!L128</f>
        <v>628871.73</v>
      </c>
      <c r="C128" s="2">
        <f>richard!M128</f>
        <v>7452334.0800000001</v>
      </c>
      <c r="D128">
        <v>67.742257863600003</v>
      </c>
      <c r="E128">
        <v>23.032454193900001</v>
      </c>
      <c r="J128" s="26">
        <f>richard!I128</f>
        <v>4986.5050000000001</v>
      </c>
      <c r="K128" s="26">
        <f t="shared" si="1"/>
        <v>5029.3150000000005</v>
      </c>
    </row>
    <row r="129" spans="1:11">
      <c r="A129" s="10" t="str">
        <f>richard!A129</f>
        <v>A127</v>
      </c>
      <c r="B129" s="2">
        <f>richard!L129</f>
        <v>626762.73</v>
      </c>
      <c r="C129" s="2">
        <f>richard!M129</f>
        <v>7453970.0800000001</v>
      </c>
      <c r="D129">
        <v>67.762972049200002</v>
      </c>
      <c r="E129">
        <v>23.017841258699999</v>
      </c>
      <c r="J129" s="26">
        <f>richard!I129</f>
        <v>5026.13</v>
      </c>
      <c r="K129" s="26">
        <f t="shared" si="1"/>
        <v>5068.9400000000005</v>
      </c>
    </row>
    <row r="130" spans="1:11">
      <c r="A130" s="10" t="str">
        <f>richard!A130</f>
        <v>A128</v>
      </c>
      <c r="B130" s="2">
        <f>richard!L130</f>
        <v>627496.73</v>
      </c>
      <c r="C130" s="2">
        <f>richard!M130</f>
        <v>7451133.0800000001</v>
      </c>
      <c r="D130">
        <v>67.755575292000003</v>
      </c>
      <c r="E130">
        <v>23.0434068432</v>
      </c>
      <c r="J130" s="26">
        <f>richard!I130</f>
        <v>5008.415</v>
      </c>
      <c r="K130" s="26">
        <f t="shared" si="1"/>
        <v>5051.2250000000004</v>
      </c>
    </row>
    <row r="131" spans="1:11">
      <c r="A131" s="10" t="str">
        <f>richard!A131</f>
        <v>A129</v>
      </c>
      <c r="B131" s="2">
        <f>richard!L131</f>
        <v>628788.73</v>
      </c>
      <c r="C131" s="2">
        <f>richard!M131</f>
        <v>7453929.0800000001</v>
      </c>
      <c r="D131">
        <v>67.743201317399993</v>
      </c>
      <c r="E131">
        <v>23.0180558118</v>
      </c>
      <c r="J131" s="26">
        <f>richard!I131</f>
        <v>4977.1019999999999</v>
      </c>
      <c r="K131" s="26">
        <f t="shared" si="1"/>
        <v>5019.9120000000003</v>
      </c>
    </row>
    <row r="132" spans="1:11">
      <c r="A132" s="10" t="str">
        <f>richard!A132</f>
        <v>A130</v>
      </c>
      <c r="B132" s="2">
        <f>richard!L132</f>
        <v>625934.73</v>
      </c>
      <c r="C132" s="2">
        <f>richard!M132</f>
        <v>7452618.0800000001</v>
      </c>
      <c r="D132">
        <v>67.770940047300002</v>
      </c>
      <c r="E132">
        <v>23.030114552800001</v>
      </c>
      <c r="J132" s="26">
        <f>richard!I132</f>
        <v>4988.6090000000004</v>
      </c>
      <c r="K132" s="26">
        <f t="shared" ref="K132:K195" si="2">J132+42.81</f>
        <v>5031.4190000000008</v>
      </c>
    </row>
    <row r="133" spans="1:11">
      <c r="A133" s="10" t="str">
        <f>richard!A133</f>
        <v>A131</v>
      </c>
      <c r="B133" s="2">
        <f>richard!L133</f>
        <v>628988.73</v>
      </c>
      <c r="C133" s="2">
        <f>richard!M133</f>
        <v>7451524.0800000001</v>
      </c>
      <c r="D133">
        <v>67.741048227999997</v>
      </c>
      <c r="E133">
        <v>23.039760397199998</v>
      </c>
      <c r="J133" s="26">
        <f>richard!I133</f>
        <v>5044.7299999999996</v>
      </c>
      <c r="K133" s="26">
        <f t="shared" si="2"/>
        <v>5087.54</v>
      </c>
    </row>
    <row r="134" spans="1:11">
      <c r="A134" s="10" t="str">
        <f>richard!A134</f>
        <v>A132</v>
      </c>
      <c r="B134" s="2">
        <f>richard!L134</f>
        <v>627199.73</v>
      </c>
      <c r="C134" s="2">
        <f>richard!M134</f>
        <v>7454755.0800000001</v>
      </c>
      <c r="D134">
        <v>67.758773187700001</v>
      </c>
      <c r="E134">
        <v>23.010718306299999</v>
      </c>
      <c r="J134" s="26">
        <f>richard!I134</f>
        <v>5020.5020000000004</v>
      </c>
      <c r="K134" s="26">
        <f t="shared" si="2"/>
        <v>5063.3120000000008</v>
      </c>
    </row>
    <row r="135" spans="1:11">
      <c r="A135" s="10" t="str">
        <f>richard!A135</f>
        <v>A133</v>
      </c>
      <c r="B135" s="2">
        <f>richard!L135</f>
        <v>626450.73</v>
      </c>
      <c r="C135" s="2">
        <f>richard!M135</f>
        <v>7451575.0800000001</v>
      </c>
      <c r="D135">
        <v>67.765819251400004</v>
      </c>
      <c r="E135">
        <v>23.039495006399999</v>
      </c>
      <c r="J135" s="26">
        <f>richard!I135</f>
        <v>4982.0219999999999</v>
      </c>
      <c r="K135" s="26">
        <f t="shared" si="2"/>
        <v>5024.8320000000003</v>
      </c>
    </row>
    <row r="136" spans="1:11">
      <c r="A136" s="10" t="str">
        <f>richard!A136</f>
        <v>A134</v>
      </c>
      <c r="B136" s="2">
        <f>richard!L136</f>
        <v>627495.73</v>
      </c>
      <c r="C136" s="2">
        <f>richard!M136</f>
        <v>7452157.0800000001</v>
      </c>
      <c r="D136">
        <v>67.755669996600005</v>
      </c>
      <c r="E136">
        <v>23.0341589075</v>
      </c>
      <c r="J136" s="26">
        <f>richard!I136</f>
        <v>5019.3530000000001</v>
      </c>
      <c r="K136" s="26">
        <f t="shared" si="2"/>
        <v>5062.1630000000005</v>
      </c>
    </row>
    <row r="137" spans="1:11">
      <c r="A137" s="10" t="str">
        <f>richard!A137</f>
        <v>A135</v>
      </c>
      <c r="B137" s="2">
        <f>richard!L137</f>
        <v>628021.73</v>
      </c>
      <c r="C137" s="2">
        <f>richard!M137</f>
        <v>7453053.0800000001</v>
      </c>
      <c r="D137">
        <v>67.750611891800006</v>
      </c>
      <c r="E137">
        <v>23.026026445700001</v>
      </c>
      <c r="J137" s="26">
        <f>richard!I137</f>
        <v>5005.848</v>
      </c>
      <c r="K137" s="26">
        <f t="shared" si="2"/>
        <v>5048.6580000000004</v>
      </c>
    </row>
    <row r="138" spans="1:11">
      <c r="A138" s="10" t="str">
        <f>richard!A138</f>
        <v>A136</v>
      </c>
      <c r="B138" s="2">
        <f>richard!L138</f>
        <v>627050.73</v>
      </c>
      <c r="C138" s="2">
        <f>richard!M138</f>
        <v>7453000.0800000001</v>
      </c>
      <c r="D138">
        <v>67.760081965599994</v>
      </c>
      <c r="E138">
        <v>23.026579629800001</v>
      </c>
      <c r="J138" s="26">
        <f>richard!I138</f>
        <v>5014.3680000000004</v>
      </c>
      <c r="K138" s="26">
        <f t="shared" si="2"/>
        <v>5057.1780000000008</v>
      </c>
    </row>
    <row r="139" spans="1:11">
      <c r="A139" s="10" t="str">
        <f>richard!A139</f>
        <v>A137</v>
      </c>
      <c r="B139" s="2">
        <f>richard!L139</f>
        <v>627648.73</v>
      </c>
      <c r="C139" s="2">
        <f>richard!M139</f>
        <v>7452864.0800000001</v>
      </c>
      <c r="D139">
        <v>67.754235716799997</v>
      </c>
      <c r="E139">
        <v>23.027762051300002</v>
      </c>
      <c r="J139" s="26">
        <f>richard!I139</f>
        <v>5014.4920000000002</v>
      </c>
      <c r="K139" s="26">
        <f t="shared" si="2"/>
        <v>5057.3020000000006</v>
      </c>
    </row>
    <row r="140" spans="1:11">
      <c r="A140" s="10" t="str">
        <f>richard!A140</f>
        <v>A138</v>
      </c>
      <c r="B140" s="2">
        <f>richard!L140</f>
        <v>627593.73</v>
      </c>
      <c r="C140" s="2">
        <f>richard!M140</f>
        <v>7452504.0800000001</v>
      </c>
      <c r="D140">
        <v>67.754742510200003</v>
      </c>
      <c r="E140">
        <v>23.031017533</v>
      </c>
      <c r="J140" s="26">
        <f>richard!I140</f>
        <v>5020.8019999999997</v>
      </c>
      <c r="K140" s="26">
        <f t="shared" si="2"/>
        <v>5063.6120000000001</v>
      </c>
    </row>
    <row r="141" spans="1:11">
      <c r="A141" s="10" t="str">
        <f>richard!A141</f>
        <v>W201</v>
      </c>
      <c r="B141" s="2">
        <f>richard!L141</f>
        <v>629931.73</v>
      </c>
      <c r="C141" s="2">
        <f>richard!M141</f>
        <v>7454908.0800000001</v>
      </c>
      <c r="D141">
        <v>67.732131975399994</v>
      </c>
      <c r="E141">
        <v>23.0091253113</v>
      </c>
      <c r="J141" s="26">
        <f>richard!I141</f>
        <v>4576.8729999999996</v>
      </c>
      <c r="K141" s="26">
        <f t="shared" si="2"/>
        <v>4619.683</v>
      </c>
    </row>
    <row r="142" spans="1:11">
      <c r="A142" s="10" t="str">
        <f>richard!A142</f>
        <v>W202</v>
      </c>
      <c r="B142" s="2">
        <f>richard!L142</f>
        <v>631331.73</v>
      </c>
      <c r="C142" s="2">
        <f>richard!M142</f>
        <v>7454953.0800000001</v>
      </c>
      <c r="D142">
        <v>67.718477299900002</v>
      </c>
      <c r="E142">
        <v>23.008608939799998</v>
      </c>
      <c r="J142" s="26">
        <f>richard!I142</f>
        <v>4681.8450000000003</v>
      </c>
      <c r="K142" s="26">
        <f t="shared" si="2"/>
        <v>4724.6550000000007</v>
      </c>
    </row>
    <row r="143" spans="1:11">
      <c r="A143" s="10" t="str">
        <f>richard!A143</f>
        <v>W203</v>
      </c>
      <c r="B143" s="2">
        <f>richard!L143</f>
        <v>631168.73</v>
      </c>
      <c r="C143" s="2">
        <f>richard!M143</f>
        <v>7455313.0800000001</v>
      </c>
      <c r="D143">
        <v>67.720098201599995</v>
      </c>
      <c r="E143">
        <v>23.005370580800001</v>
      </c>
      <c r="J143" s="26">
        <f>richard!I143</f>
        <v>4698.5479999999998</v>
      </c>
      <c r="K143" s="26">
        <f t="shared" si="2"/>
        <v>4741.3580000000002</v>
      </c>
    </row>
    <row r="144" spans="1:11">
      <c r="A144" s="10" t="str">
        <f>richard!A144</f>
        <v>W204</v>
      </c>
      <c r="B144" s="2">
        <f>richard!L144</f>
        <v>630626.53</v>
      </c>
      <c r="C144" s="2">
        <f>richard!M144</f>
        <v>7455342.4800000004</v>
      </c>
      <c r="D144">
        <v>67.725390294500002</v>
      </c>
      <c r="E144">
        <v>23.005147732200001</v>
      </c>
      <c r="J144" s="26">
        <f>richard!I144</f>
        <v>4828.2889999999998</v>
      </c>
      <c r="K144" s="26">
        <f t="shared" si="2"/>
        <v>4871.0990000000002</v>
      </c>
    </row>
    <row r="145" spans="1:11">
      <c r="A145" s="10" t="str">
        <f>richard!A145</f>
        <v>W205</v>
      </c>
      <c r="B145" s="2">
        <f>richard!L145</f>
        <v>631441.92999999993</v>
      </c>
      <c r="C145" s="2">
        <f>richard!M145</f>
        <v>7455378.8799999999</v>
      </c>
      <c r="D145">
        <v>67.717438536499998</v>
      </c>
      <c r="E145">
        <v>23.004754763600001</v>
      </c>
      <c r="J145" s="26">
        <f>richard!I145</f>
        <v>4870.58</v>
      </c>
      <c r="K145" s="26">
        <f t="shared" si="2"/>
        <v>4913.3900000000003</v>
      </c>
    </row>
    <row r="146" spans="1:11">
      <c r="A146" s="10" t="str">
        <f>richard!A146</f>
        <v>W206</v>
      </c>
      <c r="B146" s="2">
        <f>richard!L146</f>
        <v>631588.73</v>
      </c>
      <c r="C146" s="2">
        <f>richard!M146</f>
        <v>7455921.0800000001</v>
      </c>
      <c r="D146">
        <v>67.716052721400004</v>
      </c>
      <c r="E146">
        <v>22.999846459099999</v>
      </c>
      <c r="J146" s="26">
        <f>richard!I146</f>
        <v>4940.6459999999997</v>
      </c>
      <c r="K146" s="26">
        <f t="shared" si="2"/>
        <v>4983.4560000000001</v>
      </c>
    </row>
    <row r="147" spans="1:11">
      <c r="A147" s="10" t="str">
        <f>richard!A147</f>
        <v>W207</v>
      </c>
      <c r="B147" s="2">
        <f>richard!L147</f>
        <v>631990.13</v>
      </c>
      <c r="C147" s="2">
        <f>richard!M147</f>
        <v>7456223.2800000003</v>
      </c>
      <c r="D147">
        <v>67.712162808100004</v>
      </c>
      <c r="E147">
        <v>22.997085448899998</v>
      </c>
      <c r="J147" s="26">
        <f>richard!I147</f>
        <v>4952.1350000000002</v>
      </c>
      <c r="K147" s="26">
        <f t="shared" si="2"/>
        <v>4994.9450000000006</v>
      </c>
    </row>
    <row r="148" spans="1:11">
      <c r="A148" s="10" t="str">
        <f>richard!A148</f>
        <v>W208</v>
      </c>
      <c r="B148" s="2">
        <f>richard!L148</f>
        <v>631790.82999999996</v>
      </c>
      <c r="C148" s="2">
        <f>richard!M148</f>
        <v>7456531.0800000001</v>
      </c>
      <c r="D148">
        <v>67.714133344399997</v>
      </c>
      <c r="E148">
        <v>22.994321452499999</v>
      </c>
      <c r="J148" s="26">
        <f>richard!I148</f>
        <v>4988.2759999999998</v>
      </c>
      <c r="K148" s="26">
        <f t="shared" si="2"/>
        <v>5031.0860000000002</v>
      </c>
    </row>
    <row r="149" spans="1:11">
      <c r="A149" s="10" t="str">
        <f>richard!A149</f>
        <v>W209</v>
      </c>
      <c r="B149" s="2">
        <f>richard!L149</f>
        <v>631513.73</v>
      </c>
      <c r="C149" s="2">
        <f>richard!M149</f>
        <v>7457374.3799999999</v>
      </c>
      <c r="D149">
        <v>67.716908416699994</v>
      </c>
      <c r="E149">
        <v>22.986727377200001</v>
      </c>
      <c r="J149" s="26">
        <f>richard!I149</f>
        <v>5005.0569999999998</v>
      </c>
      <c r="K149" s="26">
        <f t="shared" si="2"/>
        <v>5047.8670000000002</v>
      </c>
    </row>
    <row r="150" spans="1:11">
      <c r="A150" s="10" t="str">
        <f>richard!A150</f>
        <v>W210</v>
      </c>
      <c r="B150" s="2">
        <f>richard!L150</f>
        <v>631367.53</v>
      </c>
      <c r="C150" s="2">
        <f>richard!M150</f>
        <v>7458031.5800000001</v>
      </c>
      <c r="D150">
        <v>67.718390517800003</v>
      </c>
      <c r="E150">
        <v>22.980803618500001</v>
      </c>
      <c r="J150" s="26">
        <f>richard!I150</f>
        <v>5035.5950000000003</v>
      </c>
      <c r="K150" s="26">
        <f t="shared" si="2"/>
        <v>5078.4050000000007</v>
      </c>
    </row>
    <row r="151" spans="1:11">
      <c r="A151" s="10" t="str">
        <f>richard!A151</f>
        <v>S301</v>
      </c>
      <c r="B151" s="2">
        <f>richard!L151</f>
        <v>632552.73</v>
      </c>
      <c r="C151" s="2">
        <f>richard!M151</f>
        <v>7459157.3799999999</v>
      </c>
      <c r="D151">
        <v>67.706926830300006</v>
      </c>
      <c r="E151">
        <v>22.970542420499999</v>
      </c>
      <c r="J151" s="26">
        <f>richard!I151</f>
        <v>5003.1970000000001</v>
      </c>
      <c r="K151" s="26">
        <f t="shared" si="2"/>
        <v>5046.0070000000005</v>
      </c>
    </row>
    <row r="152" spans="1:11">
      <c r="A152" s="10" t="str">
        <f>richard!A152</f>
        <v>S302</v>
      </c>
      <c r="B152" s="2">
        <f>richard!L152</f>
        <v>632896.23</v>
      </c>
      <c r="C152" s="2">
        <f>richard!M152</f>
        <v>7460939.3799999999</v>
      </c>
      <c r="D152">
        <v>67.703730023899993</v>
      </c>
      <c r="E152">
        <v>22.9544215188</v>
      </c>
      <c r="J152" s="26">
        <f>richard!I152</f>
        <v>4838.7240000000002</v>
      </c>
      <c r="K152" s="26">
        <f t="shared" si="2"/>
        <v>4881.5340000000006</v>
      </c>
    </row>
    <row r="153" spans="1:11">
      <c r="A153" s="10" t="str">
        <f>richard!A153</f>
        <v>S303</v>
      </c>
      <c r="B153" s="2">
        <f>richard!L153</f>
        <v>633120.63</v>
      </c>
      <c r="C153" s="2">
        <f>richard!M153</f>
        <v>7462501.2800000003</v>
      </c>
      <c r="D153">
        <v>67.7016762521</v>
      </c>
      <c r="E153">
        <v>22.9402978245</v>
      </c>
      <c r="J153" s="26">
        <f>richard!I153</f>
        <v>4773.2709999999997</v>
      </c>
      <c r="K153" s="26">
        <f t="shared" si="2"/>
        <v>4816.0810000000001</v>
      </c>
    </row>
    <row r="154" spans="1:11">
      <c r="A154" s="10" t="str">
        <f>richard!A154</f>
        <v>S304</v>
      </c>
      <c r="B154" s="2">
        <f>richard!L154</f>
        <v>629300.92999999993</v>
      </c>
      <c r="C154" s="2">
        <f>richard!M154</f>
        <v>7450020.2800000003</v>
      </c>
      <c r="D154">
        <v>67.737875105000001</v>
      </c>
      <c r="E154">
        <v>23.053317223899999</v>
      </c>
      <c r="J154" s="26">
        <f>richard!I154</f>
        <v>4915.2569999999996</v>
      </c>
      <c r="K154" s="26">
        <f t="shared" si="2"/>
        <v>4958.067</v>
      </c>
    </row>
    <row r="155" spans="1:11">
      <c r="A155" s="10" t="str">
        <f>richard!A155</f>
        <v>S305</v>
      </c>
      <c r="B155" s="2">
        <f>richard!L155</f>
        <v>629988.73</v>
      </c>
      <c r="C155" s="2">
        <f>richard!M155</f>
        <v>7448412.1799999997</v>
      </c>
      <c r="D155">
        <v>67.731026485699999</v>
      </c>
      <c r="E155">
        <v>23.067786487100001</v>
      </c>
      <c r="J155" s="26">
        <f>richard!I155</f>
        <v>4767.2910000000002</v>
      </c>
      <c r="K155" s="26">
        <f t="shared" si="2"/>
        <v>4810.1010000000006</v>
      </c>
    </row>
    <row r="156" spans="1:11">
      <c r="A156" s="10" t="str">
        <f>richard!A156</f>
        <v>S306</v>
      </c>
      <c r="B156" s="2">
        <f>richard!L156</f>
        <v>630925.63</v>
      </c>
      <c r="C156" s="2">
        <f>richard!M156</f>
        <v>7447393.9800000004</v>
      </c>
      <c r="D156">
        <v>67.721795150600002</v>
      </c>
      <c r="E156">
        <v>23.076908256300001</v>
      </c>
      <c r="J156" s="26">
        <f>richard!I156</f>
        <v>4961.9560000000001</v>
      </c>
      <c r="K156" s="26">
        <f t="shared" si="2"/>
        <v>5004.7660000000005</v>
      </c>
    </row>
    <row r="157" spans="1:11">
      <c r="A157" s="10" t="str">
        <f>richard!A157</f>
        <v>S307</v>
      </c>
      <c r="B157" s="2">
        <f>richard!L157</f>
        <v>631080.32999999996</v>
      </c>
      <c r="C157" s="2">
        <f>richard!M157</f>
        <v>7450576.9800000004</v>
      </c>
      <c r="D157">
        <v>67.7205569586</v>
      </c>
      <c r="E157">
        <v>23.0481499996</v>
      </c>
      <c r="J157" s="26">
        <f>richard!I157</f>
        <v>4960.4650000000001</v>
      </c>
      <c r="K157" s="26">
        <f t="shared" si="2"/>
        <v>5003.2750000000005</v>
      </c>
    </row>
    <row r="158" spans="1:11">
      <c r="A158" s="10" t="str">
        <f>richard!A158</f>
        <v>S308</v>
      </c>
      <c r="B158" s="2">
        <f>richard!L158</f>
        <v>631086.63</v>
      </c>
      <c r="C158" s="2">
        <f>richard!M158</f>
        <v>7446609.7800000003</v>
      </c>
      <c r="D158">
        <v>67.720156596699994</v>
      </c>
      <c r="E158">
        <v>23.0839777136</v>
      </c>
      <c r="J158" s="26">
        <f>richard!I158</f>
        <v>4760.6019999999999</v>
      </c>
      <c r="K158" s="26">
        <f t="shared" si="2"/>
        <v>4803.4120000000003</v>
      </c>
    </row>
    <row r="159" spans="1:11">
      <c r="A159" s="10" t="str">
        <f>richard!A159</f>
        <v>S309</v>
      </c>
      <c r="B159" s="2">
        <f>richard!L159</f>
        <v>631545.13</v>
      </c>
      <c r="C159" s="2">
        <f>richard!M159</f>
        <v>7450760.6799999997</v>
      </c>
      <c r="D159">
        <v>67.716036767600002</v>
      </c>
      <c r="E159">
        <v>23.046454214699999</v>
      </c>
      <c r="J159" s="26">
        <f>richard!I159</f>
        <v>4736.9260000000004</v>
      </c>
      <c r="K159" s="26">
        <f t="shared" si="2"/>
        <v>4779.7360000000008</v>
      </c>
    </row>
    <row r="160" spans="1:11">
      <c r="A160" s="10" t="str">
        <f>richard!A160</f>
        <v>P401</v>
      </c>
      <c r="B160" s="2">
        <f>richard!L160</f>
        <v>632478.92999999993</v>
      </c>
      <c r="C160" s="2">
        <f>richard!M160</f>
        <v>7450743.2800000003</v>
      </c>
      <c r="D160">
        <v>67.706922577399993</v>
      </c>
      <c r="E160">
        <v>23.0465370975</v>
      </c>
      <c r="J160" s="26">
        <f>richard!I160</f>
        <v>4918.1000000000004</v>
      </c>
      <c r="K160" s="26">
        <f t="shared" si="2"/>
        <v>4960.9100000000008</v>
      </c>
    </row>
    <row r="161" spans="1:11">
      <c r="A161" s="10" t="str">
        <f>richard!A161</f>
        <v>P402</v>
      </c>
      <c r="B161" s="2">
        <f>richard!L161</f>
        <v>632965.73</v>
      </c>
      <c r="C161" s="2">
        <f>richard!M161</f>
        <v>7447291.0800000001</v>
      </c>
      <c r="D161">
        <v>67.701872994699997</v>
      </c>
      <c r="E161">
        <v>23.0776751591</v>
      </c>
      <c r="J161" s="26">
        <f>richard!I161</f>
        <v>4869.692</v>
      </c>
      <c r="K161" s="26">
        <f t="shared" si="2"/>
        <v>4912.5020000000004</v>
      </c>
    </row>
    <row r="162" spans="1:11">
      <c r="A162" s="10" t="str">
        <f>richard!A162</f>
        <v>P403</v>
      </c>
      <c r="B162" s="2">
        <f>richard!L162</f>
        <v>633872.73</v>
      </c>
      <c r="C162" s="2">
        <f>richard!M162</f>
        <v>7446942.0800000001</v>
      </c>
      <c r="D162">
        <v>67.692989378199997</v>
      </c>
      <c r="E162">
        <v>23.080753971099998</v>
      </c>
      <c r="J162" s="26">
        <f>richard!I162</f>
        <v>4893.05</v>
      </c>
      <c r="K162" s="26">
        <f t="shared" si="2"/>
        <v>4935.8600000000006</v>
      </c>
    </row>
    <row r="163" spans="1:11">
      <c r="A163" s="10" t="str">
        <f>richard!A163</f>
        <v>P404</v>
      </c>
      <c r="B163" s="2">
        <f>richard!L163</f>
        <v>619935.73</v>
      </c>
      <c r="C163" s="2">
        <f>richard!M163</f>
        <v>7453289.0800000001</v>
      </c>
      <c r="D163">
        <v>67.829529948699999</v>
      </c>
      <c r="E163">
        <v>23.024498318799999</v>
      </c>
      <c r="J163" s="26">
        <f>richard!I163</f>
        <v>4907.884</v>
      </c>
      <c r="K163" s="26">
        <f t="shared" si="2"/>
        <v>4950.6940000000004</v>
      </c>
    </row>
    <row r="164" spans="1:11">
      <c r="A164" s="10" t="str">
        <f>richard!A164</f>
        <v>P405</v>
      </c>
      <c r="B164" s="2">
        <f>richard!L164</f>
        <v>621116.13</v>
      </c>
      <c r="C164" s="2">
        <f>richard!M164</f>
        <v>7454572.9800000004</v>
      </c>
      <c r="D164">
        <v>67.818113202199996</v>
      </c>
      <c r="E164">
        <v>23.012817170600002</v>
      </c>
      <c r="J164" s="26">
        <f>richard!I164</f>
        <v>4883.3980000000001</v>
      </c>
      <c r="K164" s="26">
        <f t="shared" si="2"/>
        <v>4926.2080000000005</v>
      </c>
    </row>
    <row r="165" spans="1:11">
      <c r="A165" s="10" t="str">
        <f>richard!A165</f>
        <v>P406</v>
      </c>
      <c r="B165" s="2">
        <f>richard!L165</f>
        <v>621394.73</v>
      </c>
      <c r="C165" s="2">
        <f>richard!M165</f>
        <v>7453951.0800000001</v>
      </c>
      <c r="D165">
        <v>67.815345931300001</v>
      </c>
      <c r="E165">
        <v>23.018413536699999</v>
      </c>
      <c r="J165" s="26">
        <f>richard!I165</f>
        <v>4873.46</v>
      </c>
      <c r="K165" s="26">
        <f t="shared" si="2"/>
        <v>4916.2700000000004</v>
      </c>
    </row>
    <row r="166" spans="1:11">
      <c r="A166" s="10" t="str">
        <f>richard!A166</f>
        <v>P407</v>
      </c>
      <c r="B166" s="2">
        <f>richard!L166</f>
        <v>622850.73</v>
      </c>
      <c r="C166" s="2">
        <f>richard!M166</f>
        <v>7454600.0800000001</v>
      </c>
      <c r="D166">
        <v>67.801191467899997</v>
      </c>
      <c r="E166">
        <v>23.012445162300001</v>
      </c>
      <c r="J166" s="26">
        <f>richard!I166</f>
        <v>4836.4160000000002</v>
      </c>
      <c r="K166" s="26">
        <f t="shared" si="2"/>
        <v>4879.2260000000006</v>
      </c>
    </row>
    <row r="167" spans="1:11">
      <c r="A167" s="10" t="str">
        <f>richard!A167</f>
        <v>P408</v>
      </c>
      <c r="B167" s="2">
        <f>richard!L167</f>
        <v>623261.73</v>
      </c>
      <c r="C167" s="2">
        <f>richard!M167</f>
        <v>7454672.0800000001</v>
      </c>
      <c r="D167">
        <v>67.797187272599999</v>
      </c>
      <c r="E167">
        <v>23.0117644822</v>
      </c>
      <c r="J167" s="26">
        <f>richard!I167</f>
        <v>4852.7089999999998</v>
      </c>
      <c r="K167" s="26">
        <f t="shared" si="2"/>
        <v>4895.5190000000002</v>
      </c>
    </row>
    <row r="168" spans="1:11">
      <c r="A168" s="10" t="str">
        <f>richard!A168</f>
        <v>P409</v>
      </c>
      <c r="B168" s="2">
        <f>richard!L168</f>
        <v>624581.73</v>
      </c>
      <c r="C168" s="2">
        <f>richard!M168</f>
        <v>7454785.0800000001</v>
      </c>
      <c r="D168">
        <v>67.784317818900007</v>
      </c>
      <c r="E168">
        <v>23.010645561800001</v>
      </c>
      <c r="J168" s="26">
        <f>richard!I168</f>
        <v>4870.41</v>
      </c>
      <c r="K168" s="26">
        <f t="shared" si="2"/>
        <v>4913.22</v>
      </c>
    </row>
    <row r="169" spans="1:11">
      <c r="A169" s="10" t="str">
        <f>richard!A169</f>
        <v>P410</v>
      </c>
      <c r="B169" s="2">
        <f>richard!L169</f>
        <v>624879.42999999993</v>
      </c>
      <c r="C169" s="2">
        <f>richard!M169</f>
        <v>7454821.3799999999</v>
      </c>
      <c r="D169">
        <v>67.781416280900004</v>
      </c>
      <c r="E169">
        <v>23.010295392900002</v>
      </c>
      <c r="J169" s="26">
        <f>richard!I169</f>
        <v>4877.116</v>
      </c>
      <c r="K169" s="26">
        <f t="shared" si="2"/>
        <v>4919.9260000000004</v>
      </c>
    </row>
    <row r="170" spans="1:11">
      <c r="A170" s="10" t="str">
        <f>richard!A170</f>
        <v>P411</v>
      </c>
      <c r="B170" s="2">
        <f>richard!L170</f>
        <v>625712.63</v>
      </c>
      <c r="C170" s="2">
        <f>richard!M170</f>
        <v>7456842.2800000003</v>
      </c>
      <c r="D170">
        <v>67.773452232899999</v>
      </c>
      <c r="E170">
        <v>22.991981127300001</v>
      </c>
      <c r="J170" s="26">
        <f>richard!I170</f>
        <v>4826.5010000000002</v>
      </c>
      <c r="K170" s="26">
        <f t="shared" si="2"/>
        <v>4869.3110000000006</v>
      </c>
    </row>
    <row r="171" spans="1:11">
      <c r="A171" s="10" t="str">
        <f>richard!A171</f>
        <v>P412</v>
      </c>
      <c r="B171" s="2">
        <f>richard!L171</f>
        <v>625970.63</v>
      </c>
      <c r="C171" s="2">
        <f>richard!M171</f>
        <v>7456713.8799999999</v>
      </c>
      <c r="D171">
        <v>67.770924938799993</v>
      </c>
      <c r="E171">
        <v>22.9931212483</v>
      </c>
      <c r="J171" s="26">
        <f>richard!I171</f>
        <v>4840.652</v>
      </c>
      <c r="K171" s="26">
        <f t="shared" si="2"/>
        <v>4883.4620000000004</v>
      </c>
    </row>
    <row r="172" spans="1:11">
      <c r="A172" s="10" t="str">
        <f>richard!A172</f>
        <v>P413</v>
      </c>
      <c r="B172" s="2">
        <f>richard!L172</f>
        <v>626469.82999999996</v>
      </c>
      <c r="C172" s="2">
        <f>richard!M172</f>
        <v>7456255.9800000004</v>
      </c>
      <c r="D172">
        <v>67.766017607099997</v>
      </c>
      <c r="E172">
        <v>22.997218843700001</v>
      </c>
      <c r="J172" s="26">
        <f>richard!I172</f>
        <v>4795.3829999999998</v>
      </c>
      <c r="K172" s="26">
        <f t="shared" si="2"/>
        <v>4838.1930000000002</v>
      </c>
    </row>
    <row r="173" spans="1:11">
      <c r="A173" s="10" t="str">
        <f>richard!A173</f>
        <v>N601</v>
      </c>
      <c r="B173" s="2">
        <f>richard!L173</f>
        <v>627598.79</v>
      </c>
      <c r="C173" s="2">
        <f>richard!M173</f>
        <v>7452872.3799999999</v>
      </c>
      <c r="D173">
        <v>67.754723696799999</v>
      </c>
      <c r="E173">
        <v>23.0276909277</v>
      </c>
      <c r="J173" s="26">
        <f>richard!I173</f>
        <v>5030.3</v>
      </c>
      <c r="K173" s="26">
        <f t="shared" si="2"/>
        <v>5073.1100000000006</v>
      </c>
    </row>
    <row r="174" spans="1:11">
      <c r="A174" s="10" t="str">
        <f>richard!A174</f>
        <v>N602</v>
      </c>
      <c r="B174" s="2">
        <f>richard!L174</f>
        <v>627586.56999999995</v>
      </c>
      <c r="C174" s="2">
        <f>richard!M174</f>
        <v>7452877.1799999997</v>
      </c>
      <c r="D174">
        <v>67.754843332099995</v>
      </c>
      <c r="E174">
        <v>23.027648515900001</v>
      </c>
      <c r="J174" s="26">
        <f>richard!I174</f>
        <v>5030.3100000000004</v>
      </c>
      <c r="K174" s="26">
        <f t="shared" si="2"/>
        <v>5073.1200000000008</v>
      </c>
    </row>
    <row r="175" spans="1:11">
      <c r="A175" s="10" t="str">
        <f>richard!A175</f>
        <v>N603</v>
      </c>
      <c r="B175" s="2">
        <f>richard!L175</f>
        <v>627577.72</v>
      </c>
      <c r="C175" s="2">
        <f>richard!M175</f>
        <v>7452877.2800000003</v>
      </c>
      <c r="D175">
        <v>67.754929694500007</v>
      </c>
      <c r="E175">
        <v>23.027648292399999</v>
      </c>
      <c r="J175" s="26">
        <f>richard!I175</f>
        <v>5030.3059999999996</v>
      </c>
      <c r="K175" s="26">
        <f t="shared" si="2"/>
        <v>5073.116</v>
      </c>
    </row>
    <row r="176" spans="1:11">
      <c r="A176" s="10" t="str">
        <f>richard!A176</f>
        <v>N604</v>
      </c>
      <c r="B176" s="2">
        <f>richard!L176</f>
        <v>627577.12</v>
      </c>
      <c r="C176" s="2">
        <f>richard!M176</f>
        <v>7452833.25</v>
      </c>
      <c r="D176">
        <v>67.754931896399995</v>
      </c>
      <c r="E176">
        <v>23.0280459853</v>
      </c>
      <c r="J176" s="26">
        <f>richard!I176</f>
        <v>5030.3059999999996</v>
      </c>
      <c r="K176" s="26">
        <f t="shared" si="2"/>
        <v>5073.116</v>
      </c>
    </row>
    <row r="177" spans="1:11">
      <c r="A177" s="10" t="str">
        <f>richard!A177</f>
        <v>N605</v>
      </c>
      <c r="B177" s="2">
        <f>richard!L177</f>
        <v>627587.05999999994</v>
      </c>
      <c r="C177" s="2">
        <f>richard!M177</f>
        <v>7452829.2800000003</v>
      </c>
      <c r="D177">
        <v>67.754834576899995</v>
      </c>
      <c r="E177">
        <v>23.028081076199999</v>
      </c>
      <c r="J177" s="26">
        <f>richard!I177</f>
        <v>5030.3059999999996</v>
      </c>
      <c r="K177" s="26">
        <f t="shared" si="2"/>
        <v>5073.116</v>
      </c>
    </row>
    <row r="178" spans="1:11">
      <c r="A178" s="10" t="str">
        <f>richard!A178</f>
        <v>N606</v>
      </c>
      <c r="B178" s="2">
        <f>richard!L178</f>
        <v>627596.63</v>
      </c>
      <c r="C178" s="2">
        <f>richard!M178</f>
        <v>7452838.4100000001</v>
      </c>
      <c r="D178">
        <v>67.754741954599993</v>
      </c>
      <c r="E178">
        <v>23.027997885800001</v>
      </c>
      <c r="J178" s="26">
        <f>richard!I178</f>
        <v>5030.3109999999997</v>
      </c>
      <c r="K178" s="26">
        <f t="shared" si="2"/>
        <v>5073.1210000000001</v>
      </c>
    </row>
    <row r="179" spans="1:11">
      <c r="A179" s="10" t="str">
        <f>richard!A179</f>
        <v>J501</v>
      </c>
      <c r="B179" s="2">
        <f>richard!L179</f>
        <v>627587.71</v>
      </c>
      <c r="C179" s="2">
        <f>richard!M179</f>
        <v>7452859.5600000005</v>
      </c>
      <c r="D179">
        <v>67.754830746699994</v>
      </c>
      <c r="E179">
        <v>23.027807559399999</v>
      </c>
      <c r="J179" s="26">
        <f>richard!I179</f>
        <v>5030.308</v>
      </c>
      <c r="K179" s="26">
        <f t="shared" si="2"/>
        <v>5073.1180000000004</v>
      </c>
    </row>
    <row r="180" spans="1:11">
      <c r="A180" s="10" t="str">
        <f>richard!A180</f>
        <v>J502</v>
      </c>
      <c r="B180" s="2">
        <f>richard!L180</f>
        <v>627579.71</v>
      </c>
      <c r="C180" s="2">
        <f>richard!M180</f>
        <v>7452855.6699999999</v>
      </c>
      <c r="D180">
        <v>67.754908484300003</v>
      </c>
      <c r="E180">
        <v>23.027843305400001</v>
      </c>
      <c r="J180" s="26">
        <f>richard!I180</f>
        <v>5030.3050000000003</v>
      </c>
      <c r="K180" s="26">
        <f t="shared" si="2"/>
        <v>5073.1150000000007</v>
      </c>
    </row>
    <row r="181" spans="1:11">
      <c r="A181" s="10" t="str">
        <f>richard!A181</f>
        <v>J503</v>
      </c>
      <c r="B181" s="2">
        <f>richard!L181</f>
        <v>627586.78</v>
      </c>
      <c r="C181" s="2">
        <f>richard!M181</f>
        <v>7452850</v>
      </c>
      <c r="D181">
        <v>67.754839028000006</v>
      </c>
      <c r="E181">
        <v>23.027893969800001</v>
      </c>
      <c r="J181" s="26">
        <f>richard!I181</f>
        <v>5030.3019999999997</v>
      </c>
      <c r="K181" s="26">
        <f t="shared" si="2"/>
        <v>5073.1120000000001</v>
      </c>
    </row>
    <row r="182" spans="1:11">
      <c r="A182" s="10" t="str">
        <f>richard!A182</f>
        <v>J504</v>
      </c>
      <c r="B182" s="2">
        <f>richard!L182</f>
        <v>627599.76</v>
      </c>
      <c r="C182" s="2">
        <f>richard!M182</f>
        <v>7452854.7000000002</v>
      </c>
      <c r="D182">
        <v>67.754712765099995</v>
      </c>
      <c r="E182">
        <v>23.027850526000002</v>
      </c>
      <c r="J182" s="26">
        <f>richard!I182</f>
        <v>5030.308</v>
      </c>
      <c r="K182" s="26">
        <f t="shared" si="2"/>
        <v>5073.1180000000004</v>
      </c>
    </row>
    <row r="183" spans="1:11">
      <c r="A183" s="10" t="str">
        <f>richard!A183</f>
        <v>J505</v>
      </c>
      <c r="B183" s="2">
        <f>richard!L183</f>
        <v>627570.43999999994</v>
      </c>
      <c r="C183" s="2">
        <f>richard!M183</f>
        <v>7452863.8600000003</v>
      </c>
      <c r="D183">
        <v>67.754999616099994</v>
      </c>
      <c r="E183">
        <v>23.027770051000001</v>
      </c>
      <c r="J183" s="26">
        <f>richard!I183</f>
        <v>5030.3059999999996</v>
      </c>
      <c r="K183" s="26">
        <f t="shared" si="2"/>
        <v>5073.116</v>
      </c>
    </row>
    <row r="184" spans="1:11">
      <c r="A184" s="10" t="str">
        <f>richard!A184</f>
        <v>J506</v>
      </c>
      <c r="B184" s="2">
        <f>richard!L184</f>
        <v>627572.6</v>
      </c>
      <c r="C184" s="2">
        <f>richard!M184</f>
        <v>7452849.8399999999</v>
      </c>
      <c r="D184">
        <v>67.754977376799999</v>
      </c>
      <c r="E184">
        <v>23.027896503600001</v>
      </c>
      <c r="J184" s="26">
        <f>richard!I184</f>
        <v>5030.3069999999998</v>
      </c>
      <c r="K184" s="26">
        <f t="shared" si="2"/>
        <v>5073.1170000000002</v>
      </c>
    </row>
    <row r="185" spans="1:11">
      <c r="A185" s="10" t="str">
        <f>richard!A185</f>
        <v>J507</v>
      </c>
      <c r="B185" s="2">
        <f>richard!L185</f>
        <v>627598.79</v>
      </c>
      <c r="C185" s="2">
        <f>richard!M185</f>
        <v>7452864.3100000005</v>
      </c>
      <c r="D185">
        <v>67.754723027200001</v>
      </c>
      <c r="E185">
        <v>23.02776381</v>
      </c>
      <c r="J185" s="26">
        <f>richard!I185</f>
        <v>5030.3130000000001</v>
      </c>
      <c r="K185" s="26">
        <f t="shared" si="2"/>
        <v>5073.1230000000005</v>
      </c>
    </row>
    <row r="186" spans="1:11">
      <c r="A186" s="10" t="str">
        <f>richard!A186</f>
        <v>J508</v>
      </c>
      <c r="B186" s="2">
        <f>richard!L186</f>
        <v>627586.56999999995</v>
      </c>
      <c r="C186" s="2">
        <f>richard!M186</f>
        <v>7452869.1100000003</v>
      </c>
      <c r="D186">
        <v>67.754842662599998</v>
      </c>
      <c r="E186">
        <v>23.027721398299999</v>
      </c>
      <c r="J186" s="26">
        <f>richard!I186</f>
        <v>5030.3109999999997</v>
      </c>
      <c r="K186" s="26">
        <f t="shared" si="2"/>
        <v>5073.1210000000001</v>
      </c>
    </row>
    <row r="187" spans="1:11">
      <c r="A187" s="10" t="str">
        <f>richard!A187</f>
        <v>J509</v>
      </c>
      <c r="B187" s="2">
        <f>richard!L187</f>
        <v>627577.72</v>
      </c>
      <c r="C187" s="2">
        <f>richard!M187</f>
        <v>7452869.2000000002</v>
      </c>
      <c r="D187">
        <v>67.754929024199996</v>
      </c>
      <c r="E187">
        <v>23.027721265</v>
      </c>
      <c r="J187" s="26">
        <f>richard!I187</f>
        <v>5030.3069999999998</v>
      </c>
      <c r="K187" s="26">
        <f t="shared" si="2"/>
        <v>5073.1170000000002</v>
      </c>
    </row>
    <row r="188" spans="1:11">
      <c r="A188" s="10" t="str">
        <f>richard!A188</f>
        <v>J510</v>
      </c>
      <c r="B188" s="2">
        <f>richard!L188</f>
        <v>627577.12</v>
      </c>
      <c r="C188" s="2">
        <f>richard!M188</f>
        <v>7452841.3399999999</v>
      </c>
      <c r="D188">
        <v>67.754932567500006</v>
      </c>
      <c r="E188">
        <v>23.0279729224</v>
      </c>
      <c r="J188" s="26">
        <f>richard!I188</f>
        <v>5030.3059999999996</v>
      </c>
      <c r="K188" s="26">
        <f t="shared" si="2"/>
        <v>5073.116</v>
      </c>
    </row>
    <row r="189" spans="1:11">
      <c r="A189" s="10" t="str">
        <f>richard!A189</f>
        <v>J511</v>
      </c>
      <c r="B189" s="2">
        <f>richard!L189</f>
        <v>627584.97</v>
      </c>
      <c r="C189" s="2">
        <f>richard!M189</f>
        <v>7452837.0800000001</v>
      </c>
      <c r="D189">
        <v>67.754855617299995</v>
      </c>
      <c r="E189">
        <v>23.0280107928</v>
      </c>
      <c r="J189" s="26">
        <f>richard!I189</f>
        <v>5030.3090000000002</v>
      </c>
      <c r="K189" s="26">
        <f t="shared" si="2"/>
        <v>5073.1190000000006</v>
      </c>
    </row>
    <row r="190" spans="1:11">
      <c r="A190" s="10" t="str">
        <f>richard!A190</f>
        <v>J512</v>
      </c>
      <c r="B190" s="2">
        <f>richard!L190</f>
        <v>627594.9</v>
      </c>
      <c r="C190" s="2">
        <f>richard!M190</f>
        <v>7452846.3899999997</v>
      </c>
      <c r="D190">
        <v>67.754759497199998</v>
      </c>
      <c r="E190">
        <v>23.027925949099998</v>
      </c>
      <c r="J190" s="26">
        <f>richard!I190</f>
        <v>5030.3090000000002</v>
      </c>
      <c r="K190" s="26">
        <f t="shared" si="2"/>
        <v>5073.1190000000006</v>
      </c>
    </row>
    <row r="191" spans="1:11">
      <c r="A191" s="10" t="str">
        <f>richard!A191</f>
        <v>T701</v>
      </c>
      <c r="B191" s="2">
        <f>richard!L191</f>
        <v>627548.73</v>
      </c>
      <c r="C191" s="2">
        <f>richard!M191</f>
        <v>7452882.5800000001</v>
      </c>
      <c r="D191">
        <v>67.7552130049</v>
      </c>
      <c r="E191">
        <v>23.027602652300001</v>
      </c>
      <c r="J191" s="26">
        <f>richard!I191</f>
        <v>5030.3119999999999</v>
      </c>
      <c r="K191" s="26">
        <f t="shared" si="2"/>
        <v>5073.1220000000003</v>
      </c>
    </row>
    <row r="192" spans="1:11">
      <c r="A192" s="10" t="str">
        <f>richard!A192</f>
        <v>T702</v>
      </c>
      <c r="B192" s="2">
        <f>richard!L192</f>
        <v>627553.73</v>
      </c>
      <c r="C192" s="2">
        <f>richard!M192</f>
        <v>7452823.0800000001</v>
      </c>
      <c r="D192">
        <v>67.755159282199998</v>
      </c>
      <c r="E192">
        <v>23.028139629199998</v>
      </c>
      <c r="J192" s="26">
        <f>richard!I192</f>
        <v>5030.3130000000001</v>
      </c>
      <c r="K192" s="26">
        <f t="shared" si="2"/>
        <v>5073.1230000000005</v>
      </c>
    </row>
    <row r="193" spans="1:11">
      <c r="A193" s="10" t="str">
        <f>richard!A193</f>
        <v>T703</v>
      </c>
      <c r="B193" s="2">
        <f>richard!L193</f>
        <v>627620.23</v>
      </c>
      <c r="C193" s="2">
        <f>richard!M193</f>
        <v>7452829.0800000001</v>
      </c>
      <c r="D193">
        <v>67.754510902099994</v>
      </c>
      <c r="E193">
        <v>23.0280803351</v>
      </c>
      <c r="J193" s="26">
        <f>richard!I193</f>
        <v>5030.018</v>
      </c>
      <c r="K193" s="26">
        <f t="shared" si="2"/>
        <v>5072.8280000000004</v>
      </c>
    </row>
    <row r="194" spans="1:11">
      <c r="A194" s="10" t="str">
        <f>richard!A194</f>
        <v>T704</v>
      </c>
      <c r="B194" s="2">
        <f>richard!L194</f>
        <v>627620.73</v>
      </c>
      <c r="C194" s="2">
        <f>richard!M194</f>
        <v>7452884.5800000001</v>
      </c>
      <c r="D194">
        <v>67.754510628999995</v>
      </c>
      <c r="E194">
        <v>23.027579061099999</v>
      </c>
      <c r="J194" s="26">
        <f>richard!I194</f>
        <v>5030.308</v>
      </c>
      <c r="K194" s="26">
        <f t="shared" si="2"/>
        <v>5073.1180000000004</v>
      </c>
    </row>
    <row r="195" spans="1:11">
      <c r="A195" s="10" t="str">
        <f>richard!A195</f>
        <v>MASTER0</v>
      </c>
      <c r="B195" s="2">
        <f>richard!L195</f>
        <v>627640.45499999996</v>
      </c>
      <c r="C195" s="2">
        <f>richard!M195</f>
        <v>7453423.4270000001</v>
      </c>
      <c r="D195">
        <v>67.754362878600006</v>
      </c>
      <c r="E195">
        <v>23.0227110714</v>
      </c>
      <c r="J195" s="26">
        <f>richard!I195</f>
        <v>5032.6009999999997</v>
      </c>
      <c r="K195" s="26">
        <f t="shared" si="2"/>
        <v>5075.4110000000001</v>
      </c>
    </row>
    <row r="196" spans="1:11">
      <c r="A196" s="10"/>
      <c r="B196" s="2"/>
      <c r="C196" s="2"/>
    </row>
    <row r="197" spans="1:11">
      <c r="A197" s="10"/>
      <c r="B197" s="2"/>
      <c r="C197" s="2"/>
    </row>
  </sheetData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2"/>
  <sheetViews>
    <sheetView topLeftCell="A136" workbookViewId="0">
      <pane xSplit="1" topLeftCell="B1" activePane="topRight" state="frozen"/>
      <selection activeCell="A4" sqref="A4"/>
      <selection pane="topRight" activeCell="I163" sqref="I163"/>
    </sheetView>
  </sheetViews>
  <sheetFormatPr baseColWidth="10" defaultColWidth="8.140625" defaultRowHeight="12" x14ac:dyDescent="0"/>
  <cols>
    <col min="12" max="12" width="10.42578125" customWidth="1"/>
    <col min="13" max="13" width="9.7109375" customWidth="1"/>
    <col min="14" max="14" width="9.28515625" customWidth="1"/>
    <col min="15" max="15" width="11.7109375" customWidth="1"/>
    <col min="16" max="16" width="10.28515625" customWidth="1"/>
    <col min="17" max="17" width="11.140625" customWidth="1"/>
  </cols>
  <sheetData>
    <row r="1" spans="1:20" ht="15" thickBot="1">
      <c r="A1" s="38"/>
      <c r="B1" s="39" t="s">
        <v>232</v>
      </c>
      <c r="C1" s="39" t="s">
        <v>233</v>
      </c>
      <c r="D1" s="39" t="s">
        <v>233</v>
      </c>
      <c r="E1" s="39" t="s">
        <v>234</v>
      </c>
      <c r="F1" s="39" t="s">
        <v>235</v>
      </c>
      <c r="I1" s="36" t="s">
        <v>255</v>
      </c>
      <c r="L1" s="36" t="s">
        <v>254</v>
      </c>
      <c r="O1" s="36" t="s">
        <v>260</v>
      </c>
      <c r="R1" s="36" t="s">
        <v>261</v>
      </c>
    </row>
    <row r="2" spans="1:20">
      <c r="A2" s="40"/>
      <c r="L2" s="3">
        <v>-67.754747899999998</v>
      </c>
      <c r="M2" s="3">
        <v>-23.029210939999999</v>
      </c>
      <c r="N2" s="2">
        <v>5074.8869999999997</v>
      </c>
      <c r="O2" s="31">
        <v>-67.754362878600006</v>
      </c>
      <c r="P2" s="31">
        <v>-23.0227110714</v>
      </c>
    </row>
    <row r="3" spans="1:20">
      <c r="A3" s="40"/>
      <c r="L3" s="3">
        <f>RADIANS(L2)</f>
        <v>-1.1825434347137136</v>
      </c>
      <c r="M3" s="3">
        <f>RADIANS(M2)</f>
        <v>-0.40193555503929829</v>
      </c>
      <c r="N3" s="2"/>
      <c r="O3" s="3">
        <f>RADIANS(O2)</f>
        <v>-1.1825367148225931</v>
      </c>
      <c r="P3" s="3">
        <f>RADIANS(P2)</f>
        <v>-0.40182211093128128</v>
      </c>
    </row>
    <row r="4" spans="1:20" ht="13" thickBot="1">
      <c r="A4" s="40"/>
      <c r="L4" s="4">
        <v>2225061.8689999999</v>
      </c>
      <c r="M4" s="4">
        <v>-5440061.9529999997</v>
      </c>
      <c r="N4" s="4">
        <v>-2481682.085</v>
      </c>
      <c r="O4" s="1">
        <v>2225205.0920008877</v>
      </c>
      <c r="P4" s="20">
        <v>-5440307.7738924809</v>
      </c>
      <c r="Q4" s="20">
        <v>-2481019.0656621652</v>
      </c>
      <c r="R4" s="4"/>
    </row>
    <row r="5" spans="1:20" ht="13" thickBot="1">
      <c r="A5" s="41" t="s">
        <v>75</v>
      </c>
      <c r="B5" s="42" t="s">
        <v>236</v>
      </c>
      <c r="C5" s="42" t="s">
        <v>237</v>
      </c>
      <c r="D5" s="42" t="s">
        <v>238</v>
      </c>
      <c r="E5" s="42" t="s">
        <v>239</v>
      </c>
      <c r="F5" s="42" t="s">
        <v>240</v>
      </c>
      <c r="G5" s="42" t="s">
        <v>241</v>
      </c>
      <c r="H5" s="42" t="s">
        <v>242</v>
      </c>
      <c r="I5" s="42" t="s">
        <v>243</v>
      </c>
      <c r="J5" s="42" t="s">
        <v>244</v>
      </c>
      <c r="K5" s="42" t="s">
        <v>245</v>
      </c>
      <c r="L5" s="36" t="s">
        <v>91</v>
      </c>
      <c r="M5" s="36" t="s">
        <v>92</v>
      </c>
      <c r="N5" s="36" t="s">
        <v>90</v>
      </c>
    </row>
    <row r="6" spans="1:20" ht="13" thickBot="1">
      <c r="A6" s="43" t="s">
        <v>95</v>
      </c>
      <c r="B6" s="44">
        <v>5030.5540000000001</v>
      </c>
      <c r="C6" s="45">
        <v>5072.7979999999998</v>
      </c>
      <c r="D6" s="45">
        <v>-23.029141939999999</v>
      </c>
      <c r="E6" s="45">
        <v>-67.754693290000006</v>
      </c>
      <c r="F6" s="46">
        <v>2225067.463</v>
      </c>
      <c r="G6" s="46">
        <v>-5440060.8210000005</v>
      </c>
      <c r="H6" s="46">
        <v>-2481674.2310000001</v>
      </c>
      <c r="I6" s="47">
        <v>-33.893999999999998</v>
      </c>
      <c r="J6" s="47">
        <v>-712.75199999999995</v>
      </c>
      <c r="K6" s="47">
        <v>-2.0870000000000002</v>
      </c>
      <c r="L6" s="5">
        <f>-SIN($L$3)*(F6-$L$4)+COS($L$3)*(G6-$M$4)</f>
        <v>5.6061924991446617</v>
      </c>
      <c r="M6" s="5">
        <f>-SIN($M$3)*COS($L$3)*(F6-$L$4)-SIN($L$3)*SIN($M$3)*(G6-$M$4)+COS($M$3)*(H6-$N$4)</f>
        <v>7.646657745856281</v>
      </c>
      <c r="N6" s="5">
        <f>COS($L$3)*COS($M$3)*(F6-$L$4)+COS($M$3)*SIN($L$3)*(G6-$M$4)+SIN($M$3)*(H6-$N$4)</f>
        <v>-2.0877756048584537</v>
      </c>
      <c r="O6" s="5">
        <f>-SIN($O$3)*(F6-$O$4)+COS($O$3)*(G6-$P$4)</f>
        <v>-33.894216131436124</v>
      </c>
      <c r="P6" s="5">
        <f>-SIN($P$3)*COS($O$3)*(F6-$O$4)-SIN($O$3)*SIN($P$3)*(G6-$P$4)+COS($P$3)*(H6-$Q$4)</f>
        <v>-712.75235487693772</v>
      </c>
      <c r="Q6" s="5">
        <f>COS($O$3)*COS($P$3)*(F6-$O$4)+COS($P$3)*SIN($O$3)*(G6-$P$4)+SIN($P$3)*(H6-$Q$4)</f>
        <v>-2.0870123219922334</v>
      </c>
      <c r="R6">
        <f>O6-L6</f>
        <v>-39.500408630580786</v>
      </c>
      <c r="S6">
        <f>P6-M6</f>
        <v>-720.39901262279398</v>
      </c>
      <c r="T6">
        <f>Q6-N6</f>
        <v>7.6328286622029395E-4</v>
      </c>
    </row>
    <row r="7" spans="1:20" ht="13" thickBot="1">
      <c r="A7" s="43" t="s">
        <v>97</v>
      </c>
      <c r="B7" s="44">
        <v>5030.5559999999996</v>
      </c>
      <c r="C7" s="45">
        <v>5072.8</v>
      </c>
      <c r="D7" s="45">
        <v>-23.029113580000001</v>
      </c>
      <c r="E7" s="45">
        <v>-67.754533019999997</v>
      </c>
      <c r="F7" s="46">
        <v>2225083.1460000002</v>
      </c>
      <c r="G7" s="46">
        <v>-5440055.7369999997</v>
      </c>
      <c r="H7" s="46">
        <v>-2481671.3390000002</v>
      </c>
      <c r="I7" s="47">
        <v>-17.452999999999999</v>
      </c>
      <c r="J7" s="47">
        <v>-709.60900000000004</v>
      </c>
      <c r="K7" s="47">
        <v>-2.085</v>
      </c>
      <c r="L7" s="5">
        <f t="shared" ref="L7:L70" si="0">-SIN($L$3)*(F7-$L$4)+COS($L$3)*(G7-$M$4)</f>
        <v>22.046595904236177</v>
      </c>
      <c r="M7" s="5">
        <f t="shared" ref="M7:M70" si="1">-SIN($M$3)*COS($L$3)*(F7-$L$4)-SIN($L$3)*SIN($M$3)*(G7-$M$4)+COS($M$3)*(H7-$N$4)</f>
        <v>10.789958676138069</v>
      </c>
      <c r="N7" s="5">
        <f t="shared" ref="N7:N70" si="2">COS($L$3)*COS($M$3)*(F7-$L$4)+COS($M$3)*SIN($L$3)*(G7-$M$4)+SIN($M$3)*(H7-$N$4)</f>
        <v>-2.0857377132895785</v>
      </c>
      <c r="O7" s="5">
        <f t="shared" ref="O7:O70" si="3">-SIN($O$3)*(F7-$O$4)+COS($O$3)*(G7-$P$4)</f>
        <v>-17.453821002503545</v>
      </c>
      <c r="P7" s="5">
        <f t="shared" ref="P7:P70" si="4">-SIN($P$3)*COS($O$3)*(F7-$O$4)-SIN($O$3)*SIN($P$3)*(G7-$P$4)+COS($P$3)*(H7-$Q$4)</f>
        <v>-709.6090109906886</v>
      </c>
      <c r="Q7" s="5">
        <f t="shared" ref="Q7:Q70" si="5">COS($O$3)*COS($P$3)*(F7-$O$4)+COS($P$3)*SIN($O$3)*(G7-$P$4)+SIN($P$3)*(H7-$Q$4)</f>
        <v>-2.0845161633330349</v>
      </c>
      <c r="R7">
        <f t="shared" ref="R7:R70" si="6">O7-L7</f>
        <v>-39.500416906739723</v>
      </c>
      <c r="S7">
        <f t="shared" ref="S7:S70" si="7">P7-M7</f>
        <v>-720.3989696668267</v>
      </c>
      <c r="T7">
        <f t="shared" ref="T7:T70" si="8">Q7-N7</f>
        <v>1.221549956543555E-3</v>
      </c>
    </row>
    <row r="8" spans="1:20" ht="13" thickBot="1">
      <c r="A8" s="43" t="s">
        <v>99</v>
      </c>
      <c r="B8" s="44">
        <v>5030.5590000000002</v>
      </c>
      <c r="C8" s="45">
        <v>5072.8029999999999</v>
      </c>
      <c r="D8" s="45">
        <v>-23.028954559999999</v>
      </c>
      <c r="E8" s="45">
        <v>-67.754582790000001</v>
      </c>
      <c r="F8" s="46">
        <v>2225081.0320000001</v>
      </c>
      <c r="G8" s="46">
        <v>-5440064.0539999995</v>
      </c>
      <c r="H8" s="46">
        <v>-2481655.12</v>
      </c>
      <c r="I8" s="47">
        <v>-22.559000000000001</v>
      </c>
      <c r="J8" s="47">
        <v>-691.98400000000004</v>
      </c>
      <c r="K8" s="47">
        <v>-2.08</v>
      </c>
      <c r="L8" s="5">
        <f t="shared" si="0"/>
        <v>16.94135429724831</v>
      </c>
      <c r="M8" s="5">
        <f t="shared" si="1"/>
        <v>28.414769159016753</v>
      </c>
      <c r="N8" s="5">
        <f t="shared" si="2"/>
        <v>-2.0826433234459714</v>
      </c>
      <c r="O8" s="5">
        <f t="shared" si="3"/>
        <v>-22.559108961036557</v>
      </c>
      <c r="P8" s="5">
        <f t="shared" si="4"/>
        <v>-691.98421438952244</v>
      </c>
      <c r="Q8" s="5">
        <f t="shared" si="5"/>
        <v>-2.0794539168910262</v>
      </c>
      <c r="R8">
        <f t="shared" si="6"/>
        <v>-39.500463258284867</v>
      </c>
      <c r="S8">
        <f t="shared" si="7"/>
        <v>-720.39898354853915</v>
      </c>
      <c r="T8">
        <f t="shared" si="8"/>
        <v>3.1894065549451511E-3</v>
      </c>
    </row>
    <row r="9" spans="1:20" ht="13" thickBot="1">
      <c r="A9" s="43" t="s">
        <v>101</v>
      </c>
      <c r="B9" s="44">
        <v>5030.5519999999997</v>
      </c>
      <c r="C9" s="45">
        <v>5072.7960000000003</v>
      </c>
      <c r="D9" s="45">
        <v>-23.029241540000001</v>
      </c>
      <c r="E9" s="45">
        <v>-67.754415719999997</v>
      </c>
      <c r="F9" s="46">
        <v>2225092.182</v>
      </c>
      <c r="G9" s="46">
        <v>-5440046.0429999996</v>
      </c>
      <c r="H9" s="46">
        <v>-2481684.389</v>
      </c>
      <c r="I9" s="47">
        <v>-5.42</v>
      </c>
      <c r="J9" s="47">
        <v>-723.79100000000005</v>
      </c>
      <c r="K9" s="47">
        <v>-2.09</v>
      </c>
      <c r="L9" s="5">
        <f t="shared" si="0"/>
        <v>34.079939585015047</v>
      </c>
      <c r="M9" s="5">
        <f t="shared" si="1"/>
        <v>-3.3918626084656744</v>
      </c>
      <c r="N9" s="5">
        <f t="shared" si="2"/>
        <v>-2.0898495009795282</v>
      </c>
      <c r="O9" s="5">
        <f t="shared" si="3"/>
        <v>-5.4204400150564283</v>
      </c>
      <c r="P9" s="5">
        <f t="shared" si="4"/>
        <v>-723.79080009242898</v>
      </c>
      <c r="Q9" s="5">
        <f t="shared" si="5"/>
        <v>-2.0901623729107541</v>
      </c>
      <c r="R9">
        <f t="shared" si="6"/>
        <v>-39.500379600071476</v>
      </c>
      <c r="S9">
        <f t="shared" si="7"/>
        <v>-720.39893748396332</v>
      </c>
      <c r="T9">
        <f t="shared" si="8"/>
        <v>-3.1287193122597756E-4</v>
      </c>
    </row>
    <row r="10" spans="1:20" ht="13" thickBot="1">
      <c r="A10" s="43" t="s">
        <v>103</v>
      </c>
      <c r="B10" s="44">
        <v>5030.5519999999997</v>
      </c>
      <c r="C10" s="45">
        <v>5072.7960000000003</v>
      </c>
      <c r="D10" s="45">
        <v>-23.029427770000002</v>
      </c>
      <c r="E10" s="45">
        <v>-67.754116769999996</v>
      </c>
      <c r="F10" s="46">
        <v>2225117.5090000001</v>
      </c>
      <c r="G10" s="46">
        <v>-5440026.96</v>
      </c>
      <c r="H10" s="46">
        <v>-2481703.3840000001</v>
      </c>
      <c r="I10" s="47">
        <v>25.245999999999999</v>
      </c>
      <c r="J10" s="47">
        <v>-744.43100000000004</v>
      </c>
      <c r="K10" s="47">
        <v>-2.093</v>
      </c>
      <c r="L10" s="5">
        <f t="shared" si="0"/>
        <v>64.746186486898864</v>
      </c>
      <c r="M10" s="5">
        <f t="shared" si="1"/>
        <v>-24.031851559173028</v>
      </c>
      <c r="N10" s="5">
        <f t="shared" si="2"/>
        <v>-2.0900947456743246</v>
      </c>
      <c r="O10" s="5">
        <f t="shared" si="3"/>
        <v>25.245861146548606</v>
      </c>
      <c r="P10" s="5">
        <f t="shared" si="4"/>
        <v>-744.43070828778116</v>
      </c>
      <c r="Q10" s="5">
        <f t="shared" si="5"/>
        <v>-2.0925594425284544</v>
      </c>
      <c r="R10">
        <f t="shared" si="6"/>
        <v>-39.500325340350258</v>
      </c>
      <c r="S10">
        <f t="shared" si="7"/>
        <v>-720.39885672860817</v>
      </c>
      <c r="T10">
        <f t="shared" si="8"/>
        <v>-2.4646968541297554E-3</v>
      </c>
    </row>
    <row r="11" spans="1:20" ht="13" thickBot="1">
      <c r="A11" s="43" t="s">
        <v>105</v>
      </c>
      <c r="B11" s="44">
        <v>5030.5529999999999</v>
      </c>
      <c r="C11" s="45">
        <v>5072.7969999999996</v>
      </c>
      <c r="D11" s="45">
        <v>-23.029220550000002</v>
      </c>
      <c r="E11" s="45">
        <v>-67.754158689999997</v>
      </c>
      <c r="F11" s="46">
        <v>2225116.9309999999</v>
      </c>
      <c r="G11" s="46">
        <v>-5440036.9040000001</v>
      </c>
      <c r="H11" s="46">
        <v>-2481682.2480000001</v>
      </c>
      <c r="I11" s="47">
        <v>20.946000000000002</v>
      </c>
      <c r="J11" s="47">
        <v>-721.46500000000003</v>
      </c>
      <c r="K11" s="47">
        <v>-2.089</v>
      </c>
      <c r="L11" s="5">
        <f t="shared" si="0"/>
        <v>60.446686770986446</v>
      </c>
      <c r="M11" s="5">
        <f t="shared" si="1"/>
        <v>-1.0653102907819723</v>
      </c>
      <c r="N11" s="5">
        <f t="shared" si="2"/>
        <v>-2.0894942852503968</v>
      </c>
      <c r="O11" s="5">
        <f t="shared" si="3"/>
        <v>20.946301052026456</v>
      </c>
      <c r="P11" s="5">
        <f t="shared" si="4"/>
        <v>-721.46417853498406</v>
      </c>
      <c r="Q11" s="5">
        <f t="shared" si="5"/>
        <v>-2.0893801544180519</v>
      </c>
      <c r="R11">
        <f t="shared" si="6"/>
        <v>-39.50038571895999</v>
      </c>
      <c r="S11">
        <f t="shared" si="7"/>
        <v>-720.39886824420205</v>
      </c>
      <c r="T11">
        <f t="shared" si="8"/>
        <v>1.1413083234490529E-4</v>
      </c>
    </row>
    <row r="12" spans="1:20" ht="13" thickBot="1">
      <c r="A12" s="43" t="s">
        <v>106</v>
      </c>
      <c r="B12" s="44">
        <v>5030.5540000000001</v>
      </c>
      <c r="C12" s="45">
        <v>5072.7979999999998</v>
      </c>
      <c r="D12" s="45">
        <v>-23.02903298</v>
      </c>
      <c r="E12" s="45">
        <v>-67.754207539999996</v>
      </c>
      <c r="F12" s="46">
        <v>2225115.372</v>
      </c>
      <c r="G12" s="46">
        <v>-5440046.3300000001</v>
      </c>
      <c r="H12" s="46">
        <v>-2481663.1170000001</v>
      </c>
      <c r="I12" s="47">
        <v>15.935</v>
      </c>
      <c r="J12" s="47">
        <v>-700.67600000000004</v>
      </c>
      <c r="K12" s="47">
        <v>-2.0859999999999999</v>
      </c>
      <c r="L12" s="5">
        <f t="shared" si="0"/>
        <v>55.435301297430016</v>
      </c>
      <c r="M12" s="5">
        <f t="shared" si="1"/>
        <v>19.723175221174461</v>
      </c>
      <c r="N12" s="5">
        <f t="shared" si="2"/>
        <v>-2.0875562856811403</v>
      </c>
      <c r="O12" s="5">
        <f t="shared" si="3"/>
        <v>15.934860917329658</v>
      </c>
      <c r="P12" s="5">
        <f t="shared" si="4"/>
        <v>-700.67570654725751</v>
      </c>
      <c r="Q12" s="5">
        <f t="shared" si="5"/>
        <v>-2.0851148175102594</v>
      </c>
      <c r="R12">
        <f t="shared" si="6"/>
        <v>-39.500440380100358</v>
      </c>
      <c r="S12">
        <f t="shared" si="7"/>
        <v>-720.39888176843192</v>
      </c>
      <c r="T12">
        <f t="shared" si="8"/>
        <v>2.4414681708808672E-3</v>
      </c>
    </row>
    <row r="13" spans="1:20" ht="13" thickBot="1">
      <c r="A13" s="43" t="s">
        <v>107</v>
      </c>
      <c r="B13" s="44">
        <v>5030.1530000000002</v>
      </c>
      <c r="C13" s="45">
        <v>5072.3969999999999</v>
      </c>
      <c r="D13" s="45">
        <v>-23.028910280000002</v>
      </c>
      <c r="E13" s="45">
        <v>-67.754270439999999</v>
      </c>
      <c r="F13" s="46">
        <v>2225111.2740000002</v>
      </c>
      <c r="G13" s="46">
        <v>-5440053.3550000004</v>
      </c>
      <c r="H13" s="46">
        <v>-2481650.4440000001</v>
      </c>
      <c r="I13" s="47">
        <v>9.4830000000000005</v>
      </c>
      <c r="J13" s="47">
        <v>-687.07600000000002</v>
      </c>
      <c r="K13" s="47">
        <v>-2.4849999999999999</v>
      </c>
      <c r="L13" s="5">
        <f t="shared" si="0"/>
        <v>48.98284000464097</v>
      </c>
      <c r="M13" s="5">
        <f t="shared" si="1"/>
        <v>33.322944290812302</v>
      </c>
      <c r="N13" s="5">
        <f t="shared" si="2"/>
        <v>-2.4890317141496112</v>
      </c>
      <c r="O13" s="5">
        <f t="shared" si="3"/>
        <v>9.4823663561536478</v>
      </c>
      <c r="P13" s="5">
        <f t="shared" si="4"/>
        <v>-687.07590897801083</v>
      </c>
      <c r="Q13" s="5">
        <f t="shared" si="5"/>
        <v>-2.4850873360522314</v>
      </c>
      <c r="R13">
        <f t="shared" si="6"/>
        <v>-39.500473648487322</v>
      </c>
      <c r="S13">
        <f t="shared" si="7"/>
        <v>-720.39885326882313</v>
      </c>
      <c r="T13">
        <f t="shared" si="8"/>
        <v>3.9443780973797971E-3</v>
      </c>
    </row>
    <row r="14" spans="1:20" ht="13" thickBot="1">
      <c r="A14" s="43" t="s">
        <v>108</v>
      </c>
      <c r="B14" s="44">
        <v>5030.1570000000002</v>
      </c>
      <c r="C14" s="45">
        <v>5072.4009999999998</v>
      </c>
      <c r="D14" s="45">
        <v>-23.02870051</v>
      </c>
      <c r="E14" s="45">
        <v>-67.754458749999998</v>
      </c>
      <c r="F14" s="46">
        <v>2225096.8390000002</v>
      </c>
      <c r="G14" s="46">
        <v>-5440069.0889999997</v>
      </c>
      <c r="H14" s="46">
        <v>-2481629.0490000001</v>
      </c>
      <c r="I14" s="47">
        <v>-9.8350000000000009</v>
      </c>
      <c r="J14" s="47">
        <v>-663.827</v>
      </c>
      <c r="K14" s="47">
        <v>-2.4790000000000001</v>
      </c>
      <c r="L14" s="5">
        <f t="shared" si="0"/>
        <v>29.665759358672599</v>
      </c>
      <c r="M14" s="5">
        <f t="shared" si="1"/>
        <v>56.572124693568568</v>
      </c>
      <c r="N14" s="5">
        <f t="shared" si="2"/>
        <v>-2.485582693441529</v>
      </c>
      <c r="O14" s="5">
        <f t="shared" si="3"/>
        <v>-9.834775428710401</v>
      </c>
      <c r="P14" s="5">
        <f t="shared" si="4"/>
        <v>-663.82677988386047</v>
      </c>
      <c r="Q14" s="5">
        <f t="shared" si="5"/>
        <v>-2.4791203024328752</v>
      </c>
      <c r="R14">
        <f t="shared" si="6"/>
        <v>-39.500534787383003</v>
      </c>
      <c r="S14">
        <f t="shared" si="7"/>
        <v>-720.39890457742899</v>
      </c>
      <c r="T14">
        <f t="shared" si="8"/>
        <v>6.4623910086538672E-3</v>
      </c>
    </row>
    <row r="15" spans="1:20" ht="13" thickBot="1">
      <c r="A15" s="43" t="s">
        <v>109</v>
      </c>
      <c r="B15" s="44">
        <v>5030.4409999999998</v>
      </c>
      <c r="C15" s="45">
        <v>5072.6850000000004</v>
      </c>
      <c r="D15" s="45">
        <v>-23.028607879999999</v>
      </c>
      <c r="E15" s="45">
        <v>-67.754566560000001</v>
      </c>
      <c r="F15" s="46">
        <v>2225088.2220000001</v>
      </c>
      <c r="G15" s="46">
        <v>-5440077.2350000003</v>
      </c>
      <c r="H15" s="46">
        <v>-2481619.7119999998</v>
      </c>
      <c r="I15" s="47">
        <v>-20.893999999999998</v>
      </c>
      <c r="J15" s="47">
        <v>-653.56100000000004</v>
      </c>
      <c r="K15" s="47">
        <v>-2.194</v>
      </c>
      <c r="L15" s="5">
        <f t="shared" si="0"/>
        <v>18.606259626202277</v>
      </c>
      <c r="M15" s="5">
        <f t="shared" si="1"/>
        <v>66.838398259082808</v>
      </c>
      <c r="N15" s="5">
        <f t="shared" si="2"/>
        <v>-2.20156374517261</v>
      </c>
      <c r="O15" s="5">
        <f t="shared" si="3"/>
        <v>-20.894303905630096</v>
      </c>
      <c r="P15" s="5">
        <f t="shared" si="4"/>
        <v>-653.56056767043981</v>
      </c>
      <c r="Q15" s="5">
        <f t="shared" si="5"/>
        <v>-2.1940051069831839</v>
      </c>
      <c r="R15">
        <f t="shared" si="6"/>
        <v>-39.50056353183237</v>
      </c>
      <c r="S15">
        <f t="shared" si="7"/>
        <v>-720.39896592952266</v>
      </c>
      <c r="T15">
        <f t="shared" si="8"/>
        <v>7.5586381894261478E-3</v>
      </c>
    </row>
    <row r="16" spans="1:20" ht="13" thickBot="1">
      <c r="A16" s="43" t="s">
        <v>110</v>
      </c>
      <c r="B16" s="44">
        <v>5030.4030000000002</v>
      </c>
      <c r="C16" s="45">
        <v>5072.6469999999999</v>
      </c>
      <c r="D16" s="45">
        <v>-23.029350579999999</v>
      </c>
      <c r="E16" s="45">
        <v>-67.753994140000003</v>
      </c>
      <c r="F16" s="46">
        <v>2225130.3679999998</v>
      </c>
      <c r="G16" s="46">
        <v>-5440025.1679999996</v>
      </c>
      <c r="H16" s="46">
        <v>-2481695.4530000002</v>
      </c>
      <c r="I16" s="47">
        <v>37.826000000000001</v>
      </c>
      <c r="J16" s="47">
        <v>-735.87599999999998</v>
      </c>
      <c r="K16" s="47">
        <v>-2.2410000000000001</v>
      </c>
      <c r="L16" s="5">
        <f t="shared" si="0"/>
        <v>77.326516147731795</v>
      </c>
      <c r="M16" s="5">
        <f t="shared" si="1"/>
        <v>-15.477377599106241</v>
      </c>
      <c r="N16" s="5">
        <f t="shared" si="2"/>
        <v>-2.2390473653850878</v>
      </c>
      <c r="O16" s="5">
        <f t="shared" si="3"/>
        <v>37.826169240067173</v>
      </c>
      <c r="P16" s="5">
        <f t="shared" si="4"/>
        <v>-735.87618442234634</v>
      </c>
      <c r="Q16" s="5">
        <f t="shared" si="5"/>
        <v>-2.2404638017314369</v>
      </c>
      <c r="R16">
        <f t="shared" si="6"/>
        <v>-39.500346907664621</v>
      </c>
      <c r="S16">
        <f t="shared" si="7"/>
        <v>-720.39880682324008</v>
      </c>
      <c r="T16">
        <f t="shared" si="8"/>
        <v>-1.416436346349137E-3</v>
      </c>
    </row>
    <row r="17" spans="1:20" ht="13" thickBot="1">
      <c r="A17" s="43" t="s">
        <v>111</v>
      </c>
      <c r="B17" s="44">
        <v>5030.1530000000002</v>
      </c>
      <c r="C17" s="45">
        <v>5072.3969999999999</v>
      </c>
      <c r="D17" s="45">
        <v>-23.029213110000001</v>
      </c>
      <c r="E17" s="45">
        <v>-67.75400467</v>
      </c>
      <c r="F17" s="46">
        <v>2225131.537</v>
      </c>
      <c r="G17" s="46">
        <v>-5440030.8810000001</v>
      </c>
      <c r="H17" s="46">
        <v>-2481681.3330000001</v>
      </c>
      <c r="I17" s="47">
        <v>36.746000000000002</v>
      </c>
      <c r="J17" s="47">
        <v>-720.64</v>
      </c>
      <c r="K17" s="47">
        <v>-2.4889999999999999</v>
      </c>
      <c r="L17" s="5">
        <f t="shared" si="0"/>
        <v>76.245728295693993</v>
      </c>
      <c r="M17" s="5">
        <f t="shared" si="1"/>
        <v>-0.24095131186562713</v>
      </c>
      <c r="N17" s="5">
        <f t="shared" si="2"/>
        <v>-2.4891305940330568</v>
      </c>
      <c r="O17" s="5">
        <f t="shared" si="3"/>
        <v>36.745342880774658</v>
      </c>
      <c r="P17" s="5">
        <f t="shared" si="4"/>
        <v>-720.63973270317342</v>
      </c>
      <c r="Q17" s="5">
        <f t="shared" si="5"/>
        <v>-2.4888252303992431</v>
      </c>
      <c r="R17">
        <f t="shared" si="6"/>
        <v>-39.500385414919336</v>
      </c>
      <c r="S17">
        <f t="shared" si="7"/>
        <v>-720.39878139130781</v>
      </c>
      <c r="T17">
        <f t="shared" si="8"/>
        <v>3.0536363381372666E-4</v>
      </c>
    </row>
    <row r="18" spans="1:20" ht="13" thickBot="1">
      <c r="A18" s="43" t="s">
        <v>112</v>
      </c>
      <c r="B18" s="44">
        <v>5030.558</v>
      </c>
      <c r="C18" s="45">
        <v>5072.8019999999997</v>
      </c>
      <c r="D18" s="45">
        <v>-23.02905084</v>
      </c>
      <c r="E18" s="45">
        <v>-67.754353460000004</v>
      </c>
      <c r="F18" s="46">
        <v>2225101.2259999998</v>
      </c>
      <c r="G18" s="46">
        <v>-5440051.2829999998</v>
      </c>
      <c r="H18" s="46">
        <v>-2481664.94</v>
      </c>
      <c r="I18" s="47">
        <v>0.96599999999999997</v>
      </c>
      <c r="J18" s="47">
        <v>-702.65499999999997</v>
      </c>
      <c r="K18" s="47">
        <v>-2.0819999999999999</v>
      </c>
      <c r="L18" s="5">
        <f t="shared" si="0"/>
        <v>40.467094790881461</v>
      </c>
      <c r="M18" s="5">
        <f t="shared" si="1"/>
        <v>17.743873710595885</v>
      </c>
      <c r="N18" s="5">
        <f t="shared" si="2"/>
        <v>-2.0838807343444143</v>
      </c>
      <c r="O18" s="5">
        <f t="shared" si="3"/>
        <v>0.96665959162334048</v>
      </c>
      <c r="P18" s="5">
        <f t="shared" si="4"/>
        <v>-702.65504780034053</v>
      </c>
      <c r="Q18" s="5">
        <f t="shared" si="5"/>
        <v>-2.0817563794104217</v>
      </c>
      <c r="R18">
        <f t="shared" si="6"/>
        <v>-39.500435199258121</v>
      </c>
      <c r="S18">
        <f t="shared" si="7"/>
        <v>-720.39892151093636</v>
      </c>
      <c r="T18">
        <f t="shared" si="8"/>
        <v>2.124354933992656E-3</v>
      </c>
    </row>
    <row r="19" spans="1:20" ht="13" thickBot="1">
      <c r="A19" s="43" t="s">
        <v>113</v>
      </c>
      <c r="B19" s="44">
        <v>5030.1549999999997</v>
      </c>
      <c r="C19" s="45">
        <v>5072.3990000000003</v>
      </c>
      <c r="D19" s="45">
        <v>-23.02878845</v>
      </c>
      <c r="E19" s="45">
        <v>-67.754202860000007</v>
      </c>
      <c r="F19" s="46">
        <v>2225119.6910000001</v>
      </c>
      <c r="G19" s="46">
        <v>-5440055.6210000003</v>
      </c>
      <c r="H19" s="46">
        <v>-2481638.0180000002</v>
      </c>
      <c r="I19" s="47">
        <v>16.414999999999999</v>
      </c>
      <c r="J19" s="47">
        <v>-673.57399999999996</v>
      </c>
      <c r="K19" s="47">
        <v>-2.4820000000000002</v>
      </c>
      <c r="L19" s="5">
        <f t="shared" si="0"/>
        <v>55.91553453257437</v>
      </c>
      <c r="M19" s="5">
        <f t="shared" si="1"/>
        <v>46.825679750167758</v>
      </c>
      <c r="N19" s="5">
        <f t="shared" si="2"/>
        <v>-2.4873903726525199</v>
      </c>
      <c r="O19" s="5">
        <f t="shared" si="3"/>
        <v>16.415025377465753</v>
      </c>
      <c r="P19" s="5">
        <f t="shared" si="4"/>
        <v>-673.57315557182051</v>
      </c>
      <c r="Q19" s="5">
        <f t="shared" si="5"/>
        <v>-2.4818713126017258</v>
      </c>
      <c r="R19">
        <f t="shared" si="6"/>
        <v>-39.500509155108617</v>
      </c>
      <c r="S19">
        <f t="shared" si="7"/>
        <v>-720.39883532198826</v>
      </c>
      <c r="T19">
        <f t="shared" si="8"/>
        <v>5.5190600507941667E-3</v>
      </c>
    </row>
    <row r="20" spans="1:20" ht="13" thickBot="1">
      <c r="A20" s="43" t="s">
        <v>114</v>
      </c>
      <c r="B20" s="44">
        <v>5030.1530000000002</v>
      </c>
      <c r="C20" s="45">
        <v>5072.3969999999999</v>
      </c>
      <c r="D20" s="45">
        <v>-23.02866208</v>
      </c>
      <c r="E20" s="45">
        <v>-67.754258179999994</v>
      </c>
      <c r="F20" s="46">
        <v>2225116.5120000001</v>
      </c>
      <c r="G20" s="46">
        <v>-5440062.8389999997</v>
      </c>
      <c r="H20" s="46">
        <v>-2481625.128</v>
      </c>
      <c r="I20" s="47">
        <v>10.74</v>
      </c>
      <c r="J20" s="47">
        <v>-659.56799999999998</v>
      </c>
      <c r="K20" s="47">
        <v>-2.4820000000000002</v>
      </c>
      <c r="L20" s="5">
        <f t="shared" si="0"/>
        <v>50.240609415407398</v>
      </c>
      <c r="M20" s="5">
        <f t="shared" si="1"/>
        <v>60.831138925839127</v>
      </c>
      <c r="N20" s="5">
        <f t="shared" si="2"/>
        <v>-2.4891758803900501</v>
      </c>
      <c r="O20" s="5">
        <f t="shared" si="3"/>
        <v>10.740063453582849</v>
      </c>
      <c r="P20" s="5">
        <f t="shared" si="4"/>
        <v>-659.56771119816165</v>
      </c>
      <c r="Q20" s="5">
        <f t="shared" si="5"/>
        <v>-2.4821030810535092</v>
      </c>
      <c r="R20">
        <f t="shared" si="6"/>
        <v>-39.50054596182455</v>
      </c>
      <c r="S20">
        <f t="shared" si="7"/>
        <v>-720.39885012400077</v>
      </c>
      <c r="T20">
        <f t="shared" si="8"/>
        <v>7.0727993365409247E-3</v>
      </c>
    </row>
    <row r="21" spans="1:20" ht="13" thickBot="1">
      <c r="A21" s="43" t="s">
        <v>115</v>
      </c>
      <c r="B21" s="44">
        <v>5030.3490000000002</v>
      </c>
      <c r="C21" s="45">
        <v>5072.5929999999998</v>
      </c>
      <c r="D21" s="45">
        <v>-23.02843056</v>
      </c>
      <c r="E21" s="45">
        <v>-67.75456389</v>
      </c>
      <c r="F21" s="46">
        <v>2225091.3539999998</v>
      </c>
      <c r="G21" s="46">
        <v>-5440084.1689999998</v>
      </c>
      <c r="H21" s="46">
        <v>-2481601.5890000002</v>
      </c>
      <c r="I21" s="47">
        <v>-20.62</v>
      </c>
      <c r="J21" s="47">
        <v>-633.90800000000002</v>
      </c>
      <c r="K21" s="47">
        <v>-2.2839999999999998</v>
      </c>
      <c r="L21" s="5">
        <f t="shared" si="0"/>
        <v>18.880133056834133</v>
      </c>
      <c r="M21" s="5">
        <f t="shared" si="1"/>
        <v>86.491627569654796</v>
      </c>
      <c r="N21" s="5">
        <f t="shared" si="2"/>
        <v>-2.2936505991010598</v>
      </c>
      <c r="O21" s="5">
        <f t="shared" si="3"/>
        <v>-20.620481570386389</v>
      </c>
      <c r="P21" s="5">
        <f t="shared" si="4"/>
        <v>-633.90732731991534</v>
      </c>
      <c r="Q21" s="5">
        <f t="shared" si="5"/>
        <v>-2.2838607236014639</v>
      </c>
      <c r="R21">
        <f t="shared" si="6"/>
        <v>-39.500614627220521</v>
      </c>
      <c r="S21">
        <f t="shared" si="7"/>
        <v>-720.39895488957018</v>
      </c>
      <c r="T21">
        <f t="shared" si="8"/>
        <v>9.7898754995959791E-3</v>
      </c>
    </row>
    <row r="22" spans="1:20" ht="13" thickBot="1">
      <c r="A22" s="43" t="s">
        <v>116</v>
      </c>
      <c r="B22" s="44">
        <v>5030.5550000000003</v>
      </c>
      <c r="C22" s="45">
        <v>5072.799</v>
      </c>
      <c r="D22" s="45">
        <v>-23.02889111</v>
      </c>
      <c r="E22" s="45">
        <v>-67.754428309999994</v>
      </c>
      <c r="F22" s="46">
        <v>2225096.7400000002</v>
      </c>
      <c r="G22" s="46">
        <v>-5440060.5970000001</v>
      </c>
      <c r="H22" s="46">
        <v>-2481648.6460000002</v>
      </c>
      <c r="I22" s="47">
        <v>-6.7119999999999997</v>
      </c>
      <c r="J22" s="47">
        <v>-684.952</v>
      </c>
      <c r="K22" s="47">
        <v>-2.0830000000000002</v>
      </c>
      <c r="L22" s="5">
        <f t="shared" si="0"/>
        <v>32.788960485277521</v>
      </c>
      <c r="M22" s="5">
        <f t="shared" si="1"/>
        <v>35.447417706340488</v>
      </c>
      <c r="N22" s="5">
        <f t="shared" si="2"/>
        <v>-2.0872820247359183</v>
      </c>
      <c r="O22" s="5">
        <f t="shared" si="3"/>
        <v>-6.7115212322726165</v>
      </c>
      <c r="P22" s="5">
        <f t="shared" si="4"/>
        <v>-684.9515237117954</v>
      </c>
      <c r="Q22" s="5">
        <f t="shared" si="5"/>
        <v>-2.0831967937528759</v>
      </c>
      <c r="R22">
        <f t="shared" si="6"/>
        <v>-39.500481717550137</v>
      </c>
      <c r="S22">
        <f t="shared" si="7"/>
        <v>-720.39894141813591</v>
      </c>
      <c r="T22">
        <f t="shared" si="8"/>
        <v>4.085230983042365E-3</v>
      </c>
    </row>
    <row r="23" spans="1:20" ht="13" thickBot="1">
      <c r="A23" s="43" t="s">
        <v>117</v>
      </c>
      <c r="B23" s="44">
        <v>5030.55</v>
      </c>
      <c r="C23" s="45">
        <v>5072.7939999999999</v>
      </c>
      <c r="D23" s="45">
        <v>-23.029261269999999</v>
      </c>
      <c r="E23" s="45">
        <v>-67.754764890000004</v>
      </c>
      <c r="F23" s="46">
        <v>2225058.7050000001</v>
      </c>
      <c r="G23" s="46">
        <v>-5440058.8090000004</v>
      </c>
      <c r="H23" s="46">
        <v>-2481686.4010000001</v>
      </c>
      <c r="I23" s="47">
        <v>-41.238999999999997</v>
      </c>
      <c r="J23" s="47">
        <v>-725.97799999999995</v>
      </c>
      <c r="K23" s="47">
        <v>-2.093</v>
      </c>
      <c r="L23" s="5">
        <f t="shared" si="0"/>
        <v>-1.738279306756825</v>
      </c>
      <c r="M23" s="5">
        <f t="shared" si="1"/>
        <v>-5.5790113850797871</v>
      </c>
      <c r="N23" s="5">
        <f t="shared" si="2"/>
        <v>-2.0920098023528775</v>
      </c>
      <c r="O23" s="5">
        <f t="shared" si="3"/>
        <v>-41.238653143030476</v>
      </c>
      <c r="P23" s="5">
        <f t="shared" si="4"/>
        <v>-725.97804274454938</v>
      </c>
      <c r="Q23" s="5">
        <f t="shared" si="5"/>
        <v>-2.0927923165819493</v>
      </c>
      <c r="R23">
        <f t="shared" si="6"/>
        <v>-39.500373836273653</v>
      </c>
      <c r="S23">
        <f t="shared" si="7"/>
        <v>-720.39903135946963</v>
      </c>
      <c r="T23">
        <f t="shared" si="8"/>
        <v>-7.8251422907182899E-4</v>
      </c>
    </row>
    <row r="24" spans="1:20" ht="13" thickBot="1">
      <c r="A24" s="43" t="s">
        <v>118</v>
      </c>
      <c r="B24" s="44">
        <v>5030.5529999999999</v>
      </c>
      <c r="C24" s="45">
        <v>5072.7969999999996</v>
      </c>
      <c r="D24" s="45">
        <v>-23.029128020000002</v>
      </c>
      <c r="E24" s="45">
        <v>-67.754853260000004</v>
      </c>
      <c r="F24" s="46">
        <v>2225052.5019999999</v>
      </c>
      <c r="G24" s="46">
        <v>-5440067.591</v>
      </c>
      <c r="H24" s="46">
        <v>-2481672.81</v>
      </c>
      <c r="I24" s="47">
        <v>-50.304000000000002</v>
      </c>
      <c r="J24" s="47">
        <v>-711.20899999999995</v>
      </c>
      <c r="K24" s="47">
        <v>-2.0880000000000001</v>
      </c>
      <c r="L24" s="5">
        <f t="shared" si="0"/>
        <v>-10.804220266154397</v>
      </c>
      <c r="M24" s="5">
        <f t="shared" si="1"/>
        <v>9.190034674890029</v>
      </c>
      <c r="N24" s="5">
        <f t="shared" si="2"/>
        <v>-2.0893647641423279</v>
      </c>
      <c r="O24" s="5">
        <f t="shared" si="3"/>
        <v>-50.304632943802943</v>
      </c>
      <c r="P24" s="5">
        <f t="shared" si="4"/>
        <v>-711.20902090613208</v>
      </c>
      <c r="Q24" s="5">
        <f t="shared" si="5"/>
        <v>-2.0885278869376407</v>
      </c>
      <c r="R24">
        <f t="shared" si="6"/>
        <v>-39.500412677648548</v>
      </c>
      <c r="S24">
        <f t="shared" si="7"/>
        <v>-720.39905558102214</v>
      </c>
      <c r="T24">
        <f t="shared" si="8"/>
        <v>8.3687720468716975E-4</v>
      </c>
    </row>
    <row r="25" spans="1:20" ht="13" thickBot="1">
      <c r="A25" s="43" t="s">
        <v>119</v>
      </c>
      <c r="B25" s="44">
        <v>5030.9520000000002</v>
      </c>
      <c r="C25" s="45">
        <v>5073.1959999999999</v>
      </c>
      <c r="D25" s="45">
        <v>-23.029232530000002</v>
      </c>
      <c r="E25" s="45">
        <v>-67.754958079999994</v>
      </c>
      <c r="F25" s="46">
        <v>2225040.9739999999</v>
      </c>
      <c r="G25" s="46">
        <v>-5440067.8080000002</v>
      </c>
      <c r="H25" s="46">
        <v>-2481683.6260000002</v>
      </c>
      <c r="I25" s="47">
        <v>-61.057000000000002</v>
      </c>
      <c r="J25" s="47">
        <v>-722.79300000000001</v>
      </c>
      <c r="K25" s="47">
        <v>-1.69</v>
      </c>
      <c r="L25" s="5">
        <f t="shared" si="0"/>
        <v>-21.556362983723673</v>
      </c>
      <c r="M25" s="5">
        <f t="shared" si="1"/>
        <v>-2.3926853980233349</v>
      </c>
      <c r="N25" s="5">
        <f t="shared" si="2"/>
        <v>-1.6896752666316814</v>
      </c>
      <c r="O25" s="5">
        <f t="shared" si="3"/>
        <v>-61.056747684018646</v>
      </c>
      <c r="P25" s="5">
        <f t="shared" si="4"/>
        <v>-722.79181450484134</v>
      </c>
      <c r="Q25" s="5">
        <f t="shared" si="5"/>
        <v>-1.690218881508315</v>
      </c>
      <c r="R25">
        <f t="shared" si="6"/>
        <v>-39.500384700294973</v>
      </c>
      <c r="S25">
        <f t="shared" si="7"/>
        <v>-720.39912910681801</v>
      </c>
      <c r="T25">
        <f t="shared" si="8"/>
        <v>-5.4361487663356911E-4</v>
      </c>
    </row>
    <row r="26" spans="1:20" ht="13" thickBot="1">
      <c r="A26" s="43" t="s">
        <v>120</v>
      </c>
      <c r="B26" s="44">
        <v>5030.5529999999999</v>
      </c>
      <c r="C26" s="45">
        <v>5072.7969999999996</v>
      </c>
      <c r="D26" s="45">
        <v>-23.028956279999999</v>
      </c>
      <c r="E26" s="45">
        <v>-67.754789459999998</v>
      </c>
      <c r="F26" s="46">
        <v>2225061.3790000002</v>
      </c>
      <c r="G26" s="46">
        <v>-5440072.0060000001</v>
      </c>
      <c r="H26" s="46">
        <v>-2481655.2930000001</v>
      </c>
      <c r="I26" s="47">
        <v>-43.759</v>
      </c>
      <c r="J26" s="47">
        <v>-692.17499999999995</v>
      </c>
      <c r="K26" s="47">
        <v>-2.0859999999999999</v>
      </c>
      <c r="L26" s="5">
        <f t="shared" si="0"/>
        <v>-4.2593137295360375</v>
      </c>
      <c r="M26" s="5">
        <f t="shared" si="1"/>
        <v>28.224289079072189</v>
      </c>
      <c r="N26" s="5">
        <f t="shared" si="2"/>
        <v>-2.0885223328628832</v>
      </c>
      <c r="O26" s="5">
        <f t="shared" si="3"/>
        <v>-43.759776450245766</v>
      </c>
      <c r="P26" s="5">
        <f t="shared" si="4"/>
        <v>-692.17474951925078</v>
      </c>
      <c r="Q26" s="5">
        <f t="shared" si="5"/>
        <v>-2.0854856538467175</v>
      </c>
      <c r="R26">
        <f t="shared" si="6"/>
        <v>-39.500462720709727</v>
      </c>
      <c r="S26">
        <f t="shared" si="7"/>
        <v>-720.39903859832293</v>
      </c>
      <c r="T26">
        <f t="shared" si="8"/>
        <v>3.0366790161657775E-3</v>
      </c>
    </row>
    <row r="27" spans="1:20" ht="13" thickBot="1">
      <c r="A27" s="43" t="s">
        <v>121</v>
      </c>
      <c r="B27" s="44">
        <v>5030.5559999999996</v>
      </c>
      <c r="C27" s="45">
        <v>5072.8</v>
      </c>
      <c r="D27" s="45">
        <v>-23.0286005</v>
      </c>
      <c r="E27" s="45">
        <v>-67.754788329999997</v>
      </c>
      <c r="F27" s="46">
        <v>2225067.327</v>
      </c>
      <c r="G27" s="46">
        <v>-5440086.2419999996</v>
      </c>
      <c r="H27" s="46">
        <v>-2481619.0040000002</v>
      </c>
      <c r="I27" s="47">
        <v>-43.643999999999998</v>
      </c>
      <c r="J27" s="47">
        <v>-652.74300000000005</v>
      </c>
      <c r="K27" s="47">
        <v>-2.0790000000000002</v>
      </c>
      <c r="L27" s="5">
        <f t="shared" si="0"/>
        <v>-4.1433620481705793</v>
      </c>
      <c r="M27" s="5">
        <f t="shared" si="1"/>
        <v>67.656768972454259</v>
      </c>
      <c r="N27" s="5">
        <f t="shared" si="2"/>
        <v>-2.0861469535978365</v>
      </c>
      <c r="O27" s="5">
        <f t="shared" si="3"/>
        <v>-43.643928444619988</v>
      </c>
      <c r="P27" s="5">
        <f t="shared" si="4"/>
        <v>-652.74226984448205</v>
      </c>
      <c r="Q27" s="5">
        <f t="shared" si="5"/>
        <v>-2.0786361752980724</v>
      </c>
      <c r="R27">
        <f t="shared" si="6"/>
        <v>-39.500566396449408</v>
      </c>
      <c r="S27">
        <f t="shared" si="7"/>
        <v>-720.39903881693635</v>
      </c>
      <c r="T27">
        <f t="shared" si="8"/>
        <v>7.5107782997640982E-3</v>
      </c>
    </row>
    <row r="28" spans="1:20" ht="13" thickBot="1">
      <c r="A28" s="43" t="s">
        <v>122</v>
      </c>
      <c r="B28" s="44">
        <v>5030.75</v>
      </c>
      <c r="C28" s="45">
        <v>5072.9939999999997</v>
      </c>
      <c r="D28" s="45">
        <v>-23.0287343</v>
      </c>
      <c r="E28" s="45">
        <v>-67.754941970000004</v>
      </c>
      <c r="F28" s="46">
        <v>2225050.611</v>
      </c>
      <c r="G28" s="46">
        <v>-5440087.0039999997</v>
      </c>
      <c r="H28" s="46">
        <v>-2481632.7280000001</v>
      </c>
      <c r="I28" s="47">
        <v>-59.404000000000003</v>
      </c>
      <c r="J28" s="47">
        <v>-667.572</v>
      </c>
      <c r="K28" s="47">
        <v>-1.8859999999999999</v>
      </c>
      <c r="L28" s="5">
        <f t="shared" si="0"/>
        <v>-19.903693365747838</v>
      </c>
      <c r="M28" s="5">
        <f t="shared" si="1"/>
        <v>52.826806526602518</v>
      </c>
      <c r="N28" s="5">
        <f t="shared" si="2"/>
        <v>-1.8921196010551</v>
      </c>
      <c r="O28" s="5">
        <f t="shared" si="3"/>
        <v>-59.404221976414846</v>
      </c>
      <c r="P28" s="5">
        <f t="shared" si="4"/>
        <v>-667.57229562619523</v>
      </c>
      <c r="Q28" s="5">
        <f t="shared" si="5"/>
        <v>-1.8863886678959148</v>
      </c>
      <c r="R28">
        <f t="shared" si="6"/>
        <v>-39.500528610667004</v>
      </c>
      <c r="S28">
        <f t="shared" si="7"/>
        <v>-720.3991021527977</v>
      </c>
      <c r="T28">
        <f t="shared" si="8"/>
        <v>5.7309331591852697E-3</v>
      </c>
    </row>
    <row r="29" spans="1:20" ht="13" thickBot="1">
      <c r="A29" s="43" t="s">
        <v>123</v>
      </c>
      <c r="B29" s="44">
        <v>5030.7529999999997</v>
      </c>
      <c r="C29" s="45">
        <v>5072.9970000000003</v>
      </c>
      <c r="D29" s="45">
        <v>-23.02888845</v>
      </c>
      <c r="E29" s="45">
        <v>-67.755088880000002</v>
      </c>
      <c r="F29" s="46">
        <v>2225034.1329999999</v>
      </c>
      <c r="G29" s="46">
        <v>-5440086.5259999996</v>
      </c>
      <c r="H29" s="46">
        <v>-2481648.452</v>
      </c>
      <c r="I29" s="47">
        <v>-74.474999999999994</v>
      </c>
      <c r="J29" s="47">
        <v>-684.65700000000004</v>
      </c>
      <c r="K29" s="47">
        <v>-1.885</v>
      </c>
      <c r="L29" s="5">
        <f t="shared" si="0"/>
        <v>-34.974309395839668</v>
      </c>
      <c r="M29" s="5">
        <f t="shared" si="1"/>
        <v>35.742495980481678</v>
      </c>
      <c r="N29" s="5">
        <f t="shared" si="2"/>
        <v>-1.8890149174824877</v>
      </c>
      <c r="O29" s="5">
        <f t="shared" si="3"/>
        <v>-74.474793113722399</v>
      </c>
      <c r="P29" s="5">
        <f t="shared" si="4"/>
        <v>-684.65664602195386</v>
      </c>
      <c r="Q29" s="5">
        <f t="shared" si="5"/>
        <v>-1.8853153050738172</v>
      </c>
      <c r="R29">
        <f t="shared" si="6"/>
        <v>-39.50048371788273</v>
      </c>
      <c r="S29">
        <f t="shared" si="7"/>
        <v>-720.3991420024355</v>
      </c>
      <c r="T29">
        <f t="shared" si="8"/>
        <v>3.6996124086705606E-3</v>
      </c>
    </row>
    <row r="30" spans="1:20" ht="13" thickBot="1">
      <c r="A30" s="43" t="s">
        <v>124</v>
      </c>
      <c r="B30" s="44">
        <v>5030.9470000000001</v>
      </c>
      <c r="C30" s="45">
        <v>5073.1909999999998</v>
      </c>
      <c r="D30" s="45">
        <v>-23.029071040000002</v>
      </c>
      <c r="E30" s="45">
        <v>-67.75518683</v>
      </c>
      <c r="F30" s="46">
        <v>2225021.9029999999</v>
      </c>
      <c r="G30" s="46">
        <v>-5440083.1670000004</v>
      </c>
      <c r="H30" s="46">
        <v>-2481667.1519999998</v>
      </c>
      <c r="I30" s="47">
        <v>-84.522000000000006</v>
      </c>
      <c r="J30" s="47">
        <v>-704.89400000000001</v>
      </c>
      <c r="K30" s="47">
        <v>-1.694</v>
      </c>
      <c r="L30" s="5">
        <f t="shared" si="0"/>
        <v>-45.022430387046299</v>
      </c>
      <c r="M30" s="5">
        <f t="shared" si="1"/>
        <v>15.505310069558757</v>
      </c>
      <c r="N30" s="5">
        <f t="shared" si="2"/>
        <v>-1.6957484258059168</v>
      </c>
      <c r="O30" s="5">
        <f t="shared" si="3"/>
        <v>-84.522862099931729</v>
      </c>
      <c r="P30" s="5">
        <f t="shared" si="4"/>
        <v>-704.8938801352225</v>
      </c>
      <c r="Q30" s="5">
        <f t="shared" si="5"/>
        <v>-1.6944067481024661</v>
      </c>
      <c r="R30">
        <f t="shared" si="6"/>
        <v>-39.50043171288543</v>
      </c>
      <c r="S30">
        <f t="shared" si="7"/>
        <v>-720.39919020478123</v>
      </c>
      <c r="T30">
        <f t="shared" si="8"/>
        <v>1.3416777034507277E-3</v>
      </c>
    </row>
    <row r="31" spans="1:20" ht="13" thickBot="1">
      <c r="A31" s="43" t="s">
        <v>125</v>
      </c>
      <c r="B31" s="44">
        <v>5030.9589999999998</v>
      </c>
      <c r="C31" s="45">
        <v>5073.2030000000004</v>
      </c>
      <c r="D31" s="45">
        <v>-23.029317970000001</v>
      </c>
      <c r="E31" s="45">
        <v>-67.755209739999998</v>
      </c>
      <c r="F31" s="46">
        <v>2225015.679</v>
      </c>
      <c r="G31" s="46">
        <v>-5440074.1579999998</v>
      </c>
      <c r="H31" s="46">
        <v>-2481692.344</v>
      </c>
      <c r="I31" s="47">
        <v>-86.872</v>
      </c>
      <c r="J31" s="47">
        <v>-732.26199999999994</v>
      </c>
      <c r="K31" s="47">
        <v>-1.6850000000000001</v>
      </c>
      <c r="L31" s="5">
        <f t="shared" si="0"/>
        <v>-47.372635331064018</v>
      </c>
      <c r="M31" s="5">
        <f t="shared" si="1"/>
        <v>-11.862800861531486</v>
      </c>
      <c r="N31" s="5">
        <f t="shared" si="2"/>
        <v>-1.6830280769893387</v>
      </c>
      <c r="O31" s="5">
        <f t="shared" si="3"/>
        <v>-86.872995176618502</v>
      </c>
      <c r="P31" s="5">
        <f t="shared" si="4"/>
        <v>-732.26199850978514</v>
      </c>
      <c r="Q31" s="5">
        <f t="shared" si="5"/>
        <v>-1.6848056852692253</v>
      </c>
      <c r="R31">
        <f t="shared" si="6"/>
        <v>-39.500359845554485</v>
      </c>
      <c r="S31">
        <f t="shared" si="7"/>
        <v>-720.39919764825368</v>
      </c>
      <c r="T31">
        <f t="shared" si="8"/>
        <v>-1.7776082798866E-3</v>
      </c>
    </row>
    <row r="32" spans="1:20" ht="13" thickBot="1">
      <c r="A32" s="43" t="s">
        <v>126</v>
      </c>
      <c r="B32" s="44">
        <v>5030.9480000000003</v>
      </c>
      <c r="C32" s="45">
        <v>5073.192</v>
      </c>
      <c r="D32" s="45">
        <v>-23.029441559999999</v>
      </c>
      <c r="E32" s="45">
        <v>-67.755270870000004</v>
      </c>
      <c r="F32" s="46">
        <v>2225007.8429999999</v>
      </c>
      <c r="G32" s="46">
        <v>-5440071.5630000001</v>
      </c>
      <c r="H32" s="46">
        <v>-2481704.946</v>
      </c>
      <c r="I32" s="47">
        <v>-93.143000000000001</v>
      </c>
      <c r="J32" s="47">
        <v>-745.96</v>
      </c>
      <c r="K32" s="47">
        <v>-1.6970000000000001</v>
      </c>
      <c r="L32" s="5">
        <f t="shared" si="0"/>
        <v>-53.643022436451837</v>
      </c>
      <c r="M32" s="5">
        <f t="shared" si="1"/>
        <v>-25.560591117499907</v>
      </c>
      <c r="N32" s="5">
        <f t="shared" si="2"/>
        <v>-1.6936418222085123</v>
      </c>
      <c r="O32" s="5">
        <f t="shared" si="3"/>
        <v>-93.143346207146749</v>
      </c>
      <c r="P32" s="5">
        <f t="shared" si="4"/>
        <v>-745.95980395284141</v>
      </c>
      <c r="Q32" s="5">
        <f t="shared" si="5"/>
        <v>-1.6970121440593289</v>
      </c>
      <c r="R32">
        <f t="shared" si="6"/>
        <v>-39.500323770694912</v>
      </c>
      <c r="S32">
        <f t="shared" si="7"/>
        <v>-720.39921283534147</v>
      </c>
      <c r="T32">
        <f t="shared" si="8"/>
        <v>-3.3703218508165378E-3</v>
      </c>
    </row>
    <row r="33" spans="1:20" ht="13" thickBot="1">
      <c r="A33" s="43" t="s">
        <v>127</v>
      </c>
      <c r="B33" s="44">
        <v>5030.7489999999998</v>
      </c>
      <c r="C33" s="45">
        <v>5072.9930000000004</v>
      </c>
      <c r="D33" s="45">
        <v>-23.0285346</v>
      </c>
      <c r="E33" s="45">
        <v>-67.754919020000003</v>
      </c>
      <c r="F33" s="46">
        <v>2225056.0669999998</v>
      </c>
      <c r="G33" s="46">
        <v>-5440094.1260000002</v>
      </c>
      <c r="H33" s="46">
        <v>-2481612.358</v>
      </c>
      <c r="I33" s="47">
        <v>-57.05</v>
      </c>
      <c r="J33" s="47">
        <v>-645.43899999999996</v>
      </c>
      <c r="K33" s="47">
        <v>-1.885</v>
      </c>
      <c r="L33" s="5">
        <f t="shared" si="0"/>
        <v>-17.549962411641626</v>
      </c>
      <c r="M33" s="5">
        <f t="shared" si="1"/>
        <v>74.960212702440941</v>
      </c>
      <c r="N33" s="5">
        <f t="shared" si="2"/>
        <v>-1.8934077682935033</v>
      </c>
      <c r="O33" s="5">
        <f t="shared" si="3"/>
        <v>-57.050549199223155</v>
      </c>
      <c r="P33" s="5">
        <f t="shared" si="4"/>
        <v>-645.43888326082902</v>
      </c>
      <c r="Q33" s="5">
        <f t="shared" si="5"/>
        <v>-1.8851513737855328</v>
      </c>
      <c r="R33">
        <f t="shared" si="6"/>
        <v>-39.500586787581526</v>
      </c>
      <c r="S33">
        <f t="shared" si="7"/>
        <v>-720.39909596326993</v>
      </c>
      <c r="T33">
        <f t="shared" si="8"/>
        <v>8.2563945079705547E-3</v>
      </c>
    </row>
    <row r="34" spans="1:20" ht="13" thickBot="1">
      <c r="A34" s="43" t="s">
        <v>128</v>
      </c>
      <c r="B34" s="44">
        <v>5030.7550000000001</v>
      </c>
      <c r="C34" s="45">
        <v>5072.9989999999998</v>
      </c>
      <c r="D34" s="45">
        <v>-23.028628340000001</v>
      </c>
      <c r="E34" s="45">
        <v>-67.755055060000004</v>
      </c>
      <c r="F34" s="46">
        <v>2225041.6140000001</v>
      </c>
      <c r="G34" s="46">
        <v>-5440095.6519999998</v>
      </c>
      <c r="H34" s="46">
        <v>-2481621.9219999998</v>
      </c>
      <c r="I34" s="47">
        <v>-71.004999999999995</v>
      </c>
      <c r="J34" s="47">
        <v>-655.82799999999997</v>
      </c>
      <c r="K34" s="47">
        <v>-1.88</v>
      </c>
      <c r="L34" s="5">
        <f t="shared" si="0"/>
        <v>-31.504953515292534</v>
      </c>
      <c r="M34" s="5">
        <f t="shared" si="1"/>
        <v>64.570498073452455</v>
      </c>
      <c r="N34" s="5">
        <f t="shared" si="2"/>
        <v>-1.8875586252021925</v>
      </c>
      <c r="O34" s="5">
        <f t="shared" si="3"/>
        <v>-71.00551302600168</v>
      </c>
      <c r="P34" s="5">
        <f t="shared" si="4"/>
        <v>-655.82863516190071</v>
      </c>
      <c r="Q34" s="5">
        <f t="shared" si="5"/>
        <v>-1.8805671893051397</v>
      </c>
      <c r="R34">
        <f t="shared" si="6"/>
        <v>-39.500559510709145</v>
      </c>
      <c r="S34">
        <f t="shared" si="7"/>
        <v>-720.39913323535313</v>
      </c>
      <c r="T34">
        <f t="shared" si="8"/>
        <v>6.9914358970528667E-3</v>
      </c>
    </row>
    <row r="35" spans="1:20" ht="13" thickBot="1">
      <c r="A35" s="43" t="s">
        <v>129</v>
      </c>
      <c r="B35" s="44">
        <v>5030.549</v>
      </c>
      <c r="C35" s="45">
        <v>5072.7929999999997</v>
      </c>
      <c r="D35" s="45">
        <v>-23.029013089999999</v>
      </c>
      <c r="E35" s="45">
        <v>-67.755030450000007</v>
      </c>
      <c r="F35" s="46">
        <v>2225037.5639999998</v>
      </c>
      <c r="G35" s="46">
        <v>-5440079.0810000002</v>
      </c>
      <c r="H35" s="46">
        <v>-2481661.0860000001</v>
      </c>
      <c r="I35" s="47">
        <v>-68.480999999999995</v>
      </c>
      <c r="J35" s="47">
        <v>-698.471</v>
      </c>
      <c r="K35" s="47">
        <v>-2.0910000000000002</v>
      </c>
      <c r="L35" s="5">
        <f t="shared" si="0"/>
        <v>-28.980204339744851</v>
      </c>
      <c r="M35" s="5">
        <f t="shared" si="1"/>
        <v>21.927762501300382</v>
      </c>
      <c r="N35" s="5">
        <f t="shared" si="2"/>
        <v>-2.0929400687330872</v>
      </c>
      <c r="O35" s="5">
        <f t="shared" si="3"/>
        <v>-68.480650480115813</v>
      </c>
      <c r="P35" s="5">
        <f t="shared" si="4"/>
        <v>-698.47134052484273</v>
      </c>
      <c r="Q35" s="5">
        <f t="shared" si="5"/>
        <v>-2.090770583561067</v>
      </c>
      <c r="R35">
        <f t="shared" si="6"/>
        <v>-39.500446140370961</v>
      </c>
      <c r="S35">
        <f t="shared" si="7"/>
        <v>-720.39910302614317</v>
      </c>
      <c r="T35">
        <f t="shared" si="8"/>
        <v>2.1694851720202024E-3</v>
      </c>
    </row>
    <row r="36" spans="1:20" ht="13" thickBot="1">
      <c r="A36" s="43" t="s">
        <v>130</v>
      </c>
      <c r="B36" s="44">
        <v>5030.9560000000001</v>
      </c>
      <c r="C36" s="45">
        <v>5073.2</v>
      </c>
      <c r="D36" s="45">
        <v>-23.028980780000001</v>
      </c>
      <c r="E36" s="45">
        <v>-67.755297740000003</v>
      </c>
      <c r="F36" s="46">
        <v>2225012.8569999998</v>
      </c>
      <c r="G36" s="46">
        <v>-5440091.1040000003</v>
      </c>
      <c r="H36" s="46">
        <v>-2481657.949</v>
      </c>
      <c r="I36" s="47">
        <v>-95.9</v>
      </c>
      <c r="J36" s="47">
        <v>-694.89099999999996</v>
      </c>
      <c r="K36" s="47">
        <v>-1.6839999999999999</v>
      </c>
      <c r="L36" s="5">
        <f t="shared" si="0"/>
        <v>-56.399878923727222</v>
      </c>
      <c r="M36" s="5">
        <f t="shared" si="1"/>
        <v>25.509053305756463</v>
      </c>
      <c r="N36" s="5">
        <f t="shared" si="2"/>
        <v>-1.6868010764783872</v>
      </c>
      <c r="O36" s="5">
        <f t="shared" si="3"/>
        <v>-95.900336989768945</v>
      </c>
      <c r="P36" s="5">
        <f t="shared" si="4"/>
        <v>-694.89016787978198</v>
      </c>
      <c r="Q36" s="5">
        <f t="shared" si="5"/>
        <v>-1.6843948987381907</v>
      </c>
      <c r="R36">
        <f t="shared" si="6"/>
        <v>-39.500458066041723</v>
      </c>
      <c r="S36">
        <f t="shared" si="7"/>
        <v>-720.39922118553841</v>
      </c>
      <c r="T36">
        <f t="shared" si="8"/>
        <v>2.406177740196469E-3</v>
      </c>
    </row>
    <row r="37" spans="1:20" ht="13" thickBot="1">
      <c r="A37" s="43" t="s">
        <v>131</v>
      </c>
      <c r="B37" s="44">
        <v>5030.9560000000001</v>
      </c>
      <c r="C37" s="45">
        <v>5073.2</v>
      </c>
      <c r="D37" s="45">
        <v>-23.029205340000001</v>
      </c>
      <c r="E37" s="45">
        <v>-67.75536984</v>
      </c>
      <c r="F37" s="46">
        <v>2225002.3259999999</v>
      </c>
      <c r="G37" s="46">
        <v>-5440084.8930000002</v>
      </c>
      <c r="H37" s="46">
        <v>-2481680.855</v>
      </c>
      <c r="I37" s="47">
        <v>-103.29600000000001</v>
      </c>
      <c r="J37" s="47">
        <v>-719.779</v>
      </c>
      <c r="K37" s="47">
        <v>-1.6870000000000001</v>
      </c>
      <c r="L37" s="5">
        <f t="shared" si="0"/>
        <v>-63.795766178489806</v>
      </c>
      <c r="M37" s="5">
        <f t="shared" si="1"/>
        <v>0.6200161970527982</v>
      </c>
      <c r="N37" s="5">
        <f t="shared" si="2"/>
        <v>-1.685570123472987</v>
      </c>
      <c r="O37" s="5">
        <f t="shared" si="3"/>
        <v>-103.29615882308079</v>
      </c>
      <c r="P37" s="5">
        <f t="shared" si="4"/>
        <v>-719.77922440518512</v>
      </c>
      <c r="Q37" s="5">
        <f t="shared" si="5"/>
        <v>-1.6860332011290211</v>
      </c>
      <c r="R37">
        <f t="shared" si="6"/>
        <v>-39.500392644590981</v>
      </c>
      <c r="S37">
        <f t="shared" si="7"/>
        <v>-720.39924060223791</v>
      </c>
      <c r="T37">
        <f t="shared" si="8"/>
        <v>-4.6307765603414985E-4</v>
      </c>
    </row>
    <row r="38" spans="1:20" ht="13" thickBot="1">
      <c r="A38" s="43" t="s">
        <v>132</v>
      </c>
      <c r="B38" s="44">
        <v>5031.25</v>
      </c>
      <c r="C38" s="45">
        <v>5073.4939999999997</v>
      </c>
      <c r="D38" s="45">
        <v>-23.029523149999999</v>
      </c>
      <c r="E38" s="45">
        <v>-67.755390730000002</v>
      </c>
      <c r="F38" s="46">
        <v>2224995.2280000001</v>
      </c>
      <c r="G38" s="46">
        <v>-5440073.2000000002</v>
      </c>
      <c r="H38" s="46">
        <v>-2481713.3859999999</v>
      </c>
      <c r="I38" s="47">
        <v>-105.43899999999999</v>
      </c>
      <c r="J38" s="47">
        <v>-755.00300000000004</v>
      </c>
      <c r="K38" s="47">
        <v>-1.397</v>
      </c>
      <c r="L38" s="5">
        <f t="shared" si="0"/>
        <v>-65.938833911409802</v>
      </c>
      <c r="M38" s="5">
        <f t="shared" si="1"/>
        <v>-34.603487837626787</v>
      </c>
      <c r="N38" s="5">
        <f t="shared" si="2"/>
        <v>-1.3925885466914085</v>
      </c>
      <c r="O38" s="5">
        <f t="shared" si="3"/>
        <v>-105.43913577146347</v>
      </c>
      <c r="P38" s="5">
        <f t="shared" si="4"/>
        <v>-755.00276708236754</v>
      </c>
      <c r="Q38" s="5">
        <f t="shared" si="5"/>
        <v>-1.3970607790661802</v>
      </c>
      <c r="R38">
        <f t="shared" si="6"/>
        <v>-39.500301860053668</v>
      </c>
      <c r="S38">
        <f t="shared" si="7"/>
        <v>-720.3992792447408</v>
      </c>
      <c r="T38">
        <f t="shared" si="8"/>
        <v>-4.4722323747716786E-3</v>
      </c>
    </row>
    <row r="39" spans="1:20" ht="13" thickBot="1">
      <c r="A39" s="43" t="s">
        <v>133</v>
      </c>
      <c r="B39" s="44">
        <v>5030.9570000000003</v>
      </c>
      <c r="C39" s="45">
        <v>5073.201</v>
      </c>
      <c r="D39" s="45">
        <v>-23.029190849999999</v>
      </c>
      <c r="E39" s="45">
        <v>-67.755112550000007</v>
      </c>
      <c r="F39" s="46">
        <v>2225026.9929999998</v>
      </c>
      <c r="G39" s="46">
        <v>-5440075.483</v>
      </c>
      <c r="H39" s="46">
        <v>-2481679.3769999999</v>
      </c>
      <c r="I39" s="47">
        <v>-76.903000000000006</v>
      </c>
      <c r="J39" s="47">
        <v>-718.173</v>
      </c>
      <c r="K39" s="47">
        <v>-1.6850000000000001</v>
      </c>
      <c r="L39" s="5">
        <f t="shared" si="0"/>
        <v>-37.402322895964836</v>
      </c>
      <c r="M39" s="5">
        <f t="shared" si="1"/>
        <v>2.2261371741439313</v>
      </c>
      <c r="N39" s="5">
        <f t="shared" si="2"/>
        <v>-1.6852582255882667</v>
      </c>
      <c r="O39" s="5">
        <f t="shared" si="3"/>
        <v>-76.902719765289902</v>
      </c>
      <c r="P39" s="5">
        <f t="shared" si="4"/>
        <v>-718.17303410861962</v>
      </c>
      <c r="Q39" s="5">
        <f t="shared" si="5"/>
        <v>-1.6853758640592673</v>
      </c>
      <c r="R39">
        <f t="shared" si="6"/>
        <v>-39.500396869325066</v>
      </c>
      <c r="S39">
        <f t="shared" si="7"/>
        <v>-720.39917128276352</v>
      </c>
      <c r="T39">
        <f t="shared" si="8"/>
        <v>-1.1763847100065838E-4</v>
      </c>
    </row>
    <row r="40" spans="1:20" ht="13" thickBot="1">
      <c r="A40" s="43" t="s">
        <v>134</v>
      </c>
      <c r="B40" s="44">
        <v>5030.5540000000001</v>
      </c>
      <c r="C40" s="45">
        <v>5072.7979999999998</v>
      </c>
      <c r="D40" s="45">
        <v>-23.029263180000001</v>
      </c>
      <c r="E40" s="45">
        <v>-67.754616740000003</v>
      </c>
      <c r="F40" s="46">
        <v>2225072.7409999999</v>
      </c>
      <c r="G40" s="46">
        <v>-5440052.983</v>
      </c>
      <c r="H40" s="46">
        <v>-2481686.5970000001</v>
      </c>
      <c r="I40" s="47">
        <v>-26.041</v>
      </c>
      <c r="J40" s="47">
        <v>-726.18899999999996</v>
      </c>
      <c r="K40" s="47">
        <v>-2.089</v>
      </c>
      <c r="L40" s="5">
        <f t="shared" si="0"/>
        <v>13.458607579068653</v>
      </c>
      <c r="M40" s="5">
        <f t="shared" si="1"/>
        <v>-5.7901968494792451</v>
      </c>
      <c r="N40" s="5">
        <f t="shared" si="2"/>
        <v>-2.0878051807130977</v>
      </c>
      <c r="O40" s="5">
        <f t="shared" si="3"/>
        <v>-26.041765728381563</v>
      </c>
      <c r="P40" s="5">
        <f t="shared" si="4"/>
        <v>-726.18918874530084</v>
      </c>
      <c r="Q40" s="5">
        <f t="shared" si="5"/>
        <v>-2.0885176652705013</v>
      </c>
      <c r="R40">
        <f t="shared" si="6"/>
        <v>-39.500373307450218</v>
      </c>
      <c r="S40">
        <f t="shared" si="7"/>
        <v>-720.39899189582161</v>
      </c>
      <c r="T40">
        <f t="shared" si="8"/>
        <v>-7.1248455740358096E-4</v>
      </c>
    </row>
    <row r="41" spans="1:20" ht="13" thickBot="1">
      <c r="A41" s="43" t="s">
        <v>135</v>
      </c>
      <c r="B41" s="44">
        <v>5030.5569999999998</v>
      </c>
      <c r="C41" s="45">
        <v>5072.8010000000004</v>
      </c>
      <c r="D41" s="45">
        <v>-23.029445160000002</v>
      </c>
      <c r="E41" s="45">
        <v>-67.754513000000003</v>
      </c>
      <c r="F41" s="46">
        <v>2225079.605</v>
      </c>
      <c r="G41" s="46">
        <v>-5440041.6540000001</v>
      </c>
      <c r="H41" s="46">
        <v>-2481705.16</v>
      </c>
      <c r="I41" s="47">
        <v>-15.4</v>
      </c>
      <c r="J41" s="47">
        <v>-746.35900000000004</v>
      </c>
      <c r="K41" s="47">
        <v>-2.0880000000000001</v>
      </c>
      <c r="L41" s="5">
        <f t="shared" si="0"/>
        <v>24.100574229491837</v>
      </c>
      <c r="M41" s="5">
        <f t="shared" si="1"/>
        <v>-25.959337682852944</v>
      </c>
      <c r="N41" s="5">
        <f t="shared" si="2"/>
        <v>-2.0846656499146228</v>
      </c>
      <c r="O41" s="5">
        <f t="shared" si="3"/>
        <v>-15.399746076494495</v>
      </c>
      <c r="P41" s="5">
        <f t="shared" si="4"/>
        <v>-746.35830183659186</v>
      </c>
      <c r="Q41" s="5">
        <f t="shared" si="5"/>
        <v>-2.0876003876635991</v>
      </c>
      <c r="R41">
        <f t="shared" si="6"/>
        <v>-39.500320305986335</v>
      </c>
      <c r="S41">
        <f t="shared" si="7"/>
        <v>-720.39896415373892</v>
      </c>
      <c r="T41">
        <f t="shared" si="8"/>
        <v>-2.934737748976346E-3</v>
      </c>
    </row>
    <row r="42" spans="1:20" ht="13" thickBot="1">
      <c r="A42" s="43" t="s">
        <v>136</v>
      </c>
      <c r="B42" s="44">
        <v>5030.5569999999998</v>
      </c>
      <c r="C42" s="45">
        <v>5072.8010000000004</v>
      </c>
      <c r="D42" s="45">
        <v>-23.029448009999999</v>
      </c>
      <c r="E42" s="45">
        <v>-67.754863299999997</v>
      </c>
      <c r="F42" s="46">
        <v>2225046.298</v>
      </c>
      <c r="G42" s="46">
        <v>-5440055.1430000002</v>
      </c>
      <c r="H42" s="46">
        <v>-2481705.4509999999</v>
      </c>
      <c r="I42" s="47">
        <v>-51.334000000000003</v>
      </c>
      <c r="J42" s="47">
        <v>-746.67499999999995</v>
      </c>
      <c r="K42" s="47">
        <v>-2.0880000000000001</v>
      </c>
      <c r="L42" s="5">
        <f t="shared" si="0"/>
        <v>-11.834004940791122</v>
      </c>
      <c r="M42" s="5">
        <f t="shared" si="1"/>
        <v>-26.275677293415754</v>
      </c>
      <c r="N42" s="5">
        <f t="shared" si="2"/>
        <v>-2.0849956413033137</v>
      </c>
      <c r="O42" s="5">
        <f t="shared" si="3"/>
        <v>-51.334324412324207</v>
      </c>
      <c r="P42" s="5">
        <f t="shared" si="4"/>
        <v>-746.67473584815252</v>
      </c>
      <c r="Q42" s="5">
        <f t="shared" si="5"/>
        <v>-2.088188508748317</v>
      </c>
      <c r="R42">
        <f t="shared" si="6"/>
        <v>-39.500319471533089</v>
      </c>
      <c r="S42">
        <f t="shared" si="7"/>
        <v>-720.39905855473671</v>
      </c>
      <c r="T42">
        <f t="shared" si="8"/>
        <v>-3.1928674450032446E-3</v>
      </c>
    </row>
    <row r="43" spans="1:20" ht="13" thickBot="1">
      <c r="A43" s="43" t="s">
        <v>137</v>
      </c>
      <c r="B43" s="44">
        <v>5030.9489999999996</v>
      </c>
      <c r="C43" s="45">
        <v>5073.1930000000002</v>
      </c>
      <c r="D43" s="45">
        <v>-23.02961436</v>
      </c>
      <c r="E43" s="45">
        <v>-67.755147590000007</v>
      </c>
      <c r="F43" s="46">
        <v>2225016.7119999998</v>
      </c>
      <c r="G43" s="46">
        <v>-5440059.841</v>
      </c>
      <c r="H43" s="46">
        <v>-2481722.5720000002</v>
      </c>
      <c r="I43" s="47">
        <v>-80.497</v>
      </c>
      <c r="J43" s="47">
        <v>-765.11199999999997</v>
      </c>
      <c r="K43" s="47">
        <v>-1.6990000000000001</v>
      </c>
      <c r="L43" s="5">
        <f t="shared" si="0"/>
        <v>-40.996505405974489</v>
      </c>
      <c r="M43" s="5">
        <f t="shared" si="1"/>
        <v>-44.71276926693524</v>
      </c>
      <c r="N43" s="5">
        <f t="shared" si="2"/>
        <v>-1.6932722774772522</v>
      </c>
      <c r="O43" s="5">
        <f t="shared" si="3"/>
        <v>-80.496778831536034</v>
      </c>
      <c r="P43" s="5">
        <f t="shared" si="4"/>
        <v>-765.11194878429933</v>
      </c>
      <c r="Q43" s="5">
        <f t="shared" si="5"/>
        <v>-1.6987370866409606</v>
      </c>
      <c r="R43">
        <f t="shared" si="6"/>
        <v>-39.500273425561545</v>
      </c>
      <c r="S43">
        <f t="shared" si="7"/>
        <v>-720.39917951736413</v>
      </c>
      <c r="T43">
        <f t="shared" si="8"/>
        <v>-5.4648091637083951E-3</v>
      </c>
    </row>
    <row r="44" spans="1:20" ht="13" thickBot="1">
      <c r="A44" s="43" t="s">
        <v>139</v>
      </c>
      <c r="B44" s="44">
        <v>5030.9520000000002</v>
      </c>
      <c r="C44" s="45">
        <v>5073.1959999999999</v>
      </c>
      <c r="D44" s="45">
        <v>-23.029668839999999</v>
      </c>
      <c r="E44" s="45">
        <v>-67.754988620000006</v>
      </c>
      <c r="F44" s="46">
        <v>2225030.912</v>
      </c>
      <c r="G44" s="46">
        <v>-5440051.4840000002</v>
      </c>
      <c r="H44" s="46">
        <v>-2481728.13</v>
      </c>
      <c r="I44" s="47">
        <v>-64.188999999999993</v>
      </c>
      <c r="J44" s="47">
        <v>-771.15</v>
      </c>
      <c r="K44" s="47">
        <v>-1.696</v>
      </c>
      <c r="L44" s="5">
        <f t="shared" si="0"/>
        <v>-24.689659203098131</v>
      </c>
      <c r="M44" s="5">
        <f t="shared" si="1"/>
        <v>-50.750779761380358</v>
      </c>
      <c r="N44" s="5">
        <f t="shared" si="2"/>
        <v>-1.6902417066983624</v>
      </c>
      <c r="O44" s="5">
        <f t="shared" si="3"/>
        <v>-64.18991677490348</v>
      </c>
      <c r="P44" s="5">
        <f t="shared" si="4"/>
        <v>-771.14991672728399</v>
      </c>
      <c r="Q44" s="5">
        <f t="shared" si="5"/>
        <v>-1.6962906403908846</v>
      </c>
      <c r="R44">
        <f t="shared" si="6"/>
        <v>-39.500257571805349</v>
      </c>
      <c r="S44">
        <f t="shared" si="7"/>
        <v>-720.39913696590361</v>
      </c>
      <c r="T44">
        <f t="shared" si="8"/>
        <v>-6.0489336925222403E-3</v>
      </c>
    </row>
    <row r="45" spans="1:20" ht="13" thickBot="1">
      <c r="A45" s="43" t="s">
        <v>140</v>
      </c>
      <c r="B45" s="44">
        <v>5030.5529999999999</v>
      </c>
      <c r="C45" s="45">
        <v>5072.7969999999996</v>
      </c>
      <c r="D45" s="45">
        <v>-23.02972939</v>
      </c>
      <c r="E45" s="45">
        <v>-67.754775620000004</v>
      </c>
      <c r="F45" s="46">
        <v>2225050.003</v>
      </c>
      <c r="G45" s="46">
        <v>-5440040.4419999998</v>
      </c>
      <c r="H45" s="46">
        <v>-2481734.15</v>
      </c>
      <c r="I45" s="47">
        <v>-42.34</v>
      </c>
      <c r="J45" s="47">
        <v>-777.86099999999999</v>
      </c>
      <c r="K45" s="47">
        <v>-2.0960000000000001</v>
      </c>
      <c r="L45" s="5">
        <f t="shared" si="0"/>
        <v>-2.8393753397342039</v>
      </c>
      <c r="M45" s="5">
        <f t="shared" si="1"/>
        <v>-57.461822367925649</v>
      </c>
      <c r="N45" s="5">
        <f t="shared" si="2"/>
        <v>-2.089550149393169</v>
      </c>
      <c r="O45" s="5">
        <f t="shared" si="3"/>
        <v>-42.339612800419133</v>
      </c>
      <c r="P45" s="5">
        <f t="shared" si="4"/>
        <v>-777.86085656620958</v>
      </c>
      <c r="Q45" s="5">
        <f t="shared" si="5"/>
        <v>-2.0962252723119263</v>
      </c>
      <c r="R45">
        <f t="shared" si="6"/>
        <v>-39.500237460684929</v>
      </c>
      <c r="S45">
        <f t="shared" si="7"/>
        <v>-720.39903419828397</v>
      </c>
      <c r="T45">
        <f t="shared" si="8"/>
        <v>-6.6751229187573813E-3</v>
      </c>
    </row>
    <row r="46" spans="1:20" ht="13" thickBot="1">
      <c r="A46" s="43" t="s">
        <v>141</v>
      </c>
      <c r="B46" s="44">
        <v>5030.5519999999997</v>
      </c>
      <c r="C46" s="45">
        <v>5072.7960000000003</v>
      </c>
      <c r="D46" s="45">
        <v>-23.02973613</v>
      </c>
      <c r="E46" s="45">
        <v>-67.754587999999998</v>
      </c>
      <c r="F46" s="46">
        <v>2225067.7059999998</v>
      </c>
      <c r="G46" s="46">
        <v>-5440032.8849999998</v>
      </c>
      <c r="H46" s="46">
        <v>-2481734.8369999998</v>
      </c>
      <c r="I46" s="47">
        <v>-23.093</v>
      </c>
      <c r="J46" s="47">
        <v>-778.60799999999995</v>
      </c>
      <c r="K46" s="47">
        <v>-2.097</v>
      </c>
      <c r="L46" s="5">
        <f t="shared" si="0"/>
        <v>16.406891616053144</v>
      </c>
      <c r="M46" s="5">
        <f t="shared" si="1"/>
        <v>-58.208571916716544</v>
      </c>
      <c r="N46" s="5">
        <f t="shared" si="2"/>
        <v>-2.0901578641824621</v>
      </c>
      <c r="O46" s="5">
        <f t="shared" si="3"/>
        <v>-23.093343878234919</v>
      </c>
      <c r="P46" s="5">
        <f t="shared" si="4"/>
        <v>-778.60755545970687</v>
      </c>
      <c r="Q46" s="5">
        <f t="shared" si="5"/>
        <v>-2.0967986699807852</v>
      </c>
      <c r="R46">
        <f t="shared" si="6"/>
        <v>-39.500235494288063</v>
      </c>
      <c r="S46">
        <f t="shared" si="7"/>
        <v>-720.39898354299032</v>
      </c>
      <c r="T46">
        <f t="shared" si="8"/>
        <v>-6.6408057983231572E-3</v>
      </c>
    </row>
    <row r="47" spans="1:20" ht="13" thickBot="1">
      <c r="A47" s="43" t="s">
        <v>142</v>
      </c>
      <c r="B47" s="44">
        <v>5030.0519999999997</v>
      </c>
      <c r="C47" s="45">
        <v>5072.2960000000003</v>
      </c>
      <c r="D47" s="45">
        <v>-23.029597880000001</v>
      </c>
      <c r="E47" s="45">
        <v>-67.754339650000006</v>
      </c>
      <c r="F47" s="46">
        <v>2225093.3810000001</v>
      </c>
      <c r="G47" s="46">
        <v>-5440028.3629999999</v>
      </c>
      <c r="H47" s="46">
        <v>-2481720.54</v>
      </c>
      <c r="I47" s="47">
        <v>2.383</v>
      </c>
      <c r="J47" s="47">
        <v>-763.28499999999997</v>
      </c>
      <c r="K47" s="47">
        <v>-2.5950000000000002</v>
      </c>
      <c r="L47" s="5">
        <f t="shared" si="0"/>
        <v>41.882851808178245</v>
      </c>
      <c r="M47" s="5">
        <f t="shared" si="1"/>
        <v>-42.885905194345739</v>
      </c>
      <c r="N47" s="5">
        <f t="shared" si="2"/>
        <v>-2.5898125565497647</v>
      </c>
      <c r="O47" s="5">
        <f t="shared" si="3"/>
        <v>2.382579122762948</v>
      </c>
      <c r="P47" s="5">
        <f t="shared" si="4"/>
        <v>-763.28476519916217</v>
      </c>
      <c r="Q47" s="5">
        <f t="shared" si="5"/>
        <v>-2.5945575330667907</v>
      </c>
      <c r="R47">
        <f t="shared" si="6"/>
        <v>-39.500272685415297</v>
      </c>
      <c r="S47">
        <f t="shared" si="7"/>
        <v>-720.39886000481647</v>
      </c>
      <c r="T47">
        <f t="shared" si="8"/>
        <v>-4.7449765170259894E-3</v>
      </c>
    </row>
    <row r="48" spans="1:20" ht="13" thickBot="1">
      <c r="A48" s="43" t="s">
        <v>143</v>
      </c>
      <c r="B48" s="44">
        <v>5030.049</v>
      </c>
      <c r="C48" s="45">
        <v>5072.2929999999997</v>
      </c>
      <c r="D48" s="45">
        <v>-23.029627189999999</v>
      </c>
      <c r="E48" s="45">
        <v>-67.754196129999997</v>
      </c>
      <c r="F48" s="46">
        <v>2225106.5260000001</v>
      </c>
      <c r="G48" s="46">
        <v>-5440021.6100000003</v>
      </c>
      <c r="H48" s="46">
        <v>-2481723.5290000001</v>
      </c>
      <c r="I48" s="47">
        <v>17.105</v>
      </c>
      <c r="J48" s="47">
        <v>-766.53399999999999</v>
      </c>
      <c r="K48" s="47">
        <v>-2.5979999999999999</v>
      </c>
      <c r="L48" s="5">
        <f t="shared" si="0"/>
        <v>56.605990320076998</v>
      </c>
      <c r="M48" s="5">
        <f t="shared" si="1"/>
        <v>-46.135110781824189</v>
      </c>
      <c r="N48" s="5">
        <f t="shared" si="2"/>
        <v>-2.5930381807374445</v>
      </c>
      <c r="O48" s="5">
        <f t="shared" si="3"/>
        <v>17.105726195867092</v>
      </c>
      <c r="P48" s="5">
        <f t="shared" si="4"/>
        <v>-766.53393170558422</v>
      </c>
      <c r="Q48" s="5">
        <f t="shared" si="5"/>
        <v>-2.5980607029607654</v>
      </c>
      <c r="R48">
        <f t="shared" si="6"/>
        <v>-39.500264124209906</v>
      </c>
      <c r="S48">
        <f t="shared" si="7"/>
        <v>-720.39882092376001</v>
      </c>
      <c r="T48">
        <f t="shared" si="8"/>
        <v>-5.022522223320891E-3</v>
      </c>
    </row>
    <row r="49" spans="1:20" ht="13" thickBot="1">
      <c r="A49" s="43" t="s">
        <v>144</v>
      </c>
      <c r="B49" s="44">
        <v>5031.5569999999998</v>
      </c>
      <c r="C49" s="45">
        <v>5073.8010000000004</v>
      </c>
      <c r="D49" s="45">
        <v>-23.02975206</v>
      </c>
      <c r="E49" s="45">
        <v>-67.755143399999994</v>
      </c>
      <c r="F49" s="46">
        <v>2225015.0610000002</v>
      </c>
      <c r="G49" s="46">
        <v>-5440054.6699999999</v>
      </c>
      <c r="H49" s="46">
        <v>-2481736.855</v>
      </c>
      <c r="I49" s="47">
        <v>-80.066999999999993</v>
      </c>
      <c r="J49" s="47">
        <v>-780.37400000000002</v>
      </c>
      <c r="K49" s="47">
        <v>-1.0920000000000001</v>
      </c>
      <c r="L49" s="5">
        <f t="shared" si="0"/>
        <v>-40.567029179264154</v>
      </c>
      <c r="M49" s="5">
        <f t="shared" si="1"/>
        <v>-59.974338774749505</v>
      </c>
      <c r="N49" s="5">
        <f t="shared" si="2"/>
        <v>-1.0856726367951239</v>
      </c>
      <c r="O49" s="5">
        <f t="shared" si="3"/>
        <v>-80.067266242466829</v>
      </c>
      <c r="P49" s="5">
        <f t="shared" si="4"/>
        <v>-780.37358599374397</v>
      </c>
      <c r="Q49" s="5">
        <f t="shared" si="5"/>
        <v>-1.0928661287315435</v>
      </c>
      <c r="R49">
        <f t="shared" si="6"/>
        <v>-39.500237063202675</v>
      </c>
      <c r="S49">
        <f t="shared" si="7"/>
        <v>-720.39924721899445</v>
      </c>
      <c r="T49">
        <f t="shared" si="8"/>
        <v>-7.1934919364196048E-3</v>
      </c>
    </row>
    <row r="50" spans="1:20" ht="13" thickBot="1">
      <c r="A50" s="43" t="s">
        <v>145</v>
      </c>
      <c r="B50" s="44">
        <v>5031.5529999999999</v>
      </c>
      <c r="C50" s="45">
        <v>5073.7969999999996</v>
      </c>
      <c r="D50" s="45">
        <v>-23.029810220000002</v>
      </c>
      <c r="E50" s="45">
        <v>-67.754981950000001</v>
      </c>
      <c r="F50" s="46">
        <v>2225029.4339999999</v>
      </c>
      <c r="G50" s="46">
        <v>-5440046.0630000001</v>
      </c>
      <c r="H50" s="46">
        <v>-2481742.7859999998</v>
      </c>
      <c r="I50" s="47">
        <v>-63.505000000000003</v>
      </c>
      <c r="J50" s="47">
        <v>-786.82</v>
      </c>
      <c r="K50" s="47">
        <v>-1.097</v>
      </c>
      <c r="L50" s="5">
        <f t="shared" si="0"/>
        <v>-24.005416062008287</v>
      </c>
      <c r="M50" s="5">
        <f t="shared" si="1"/>
        <v>-66.420523384635828</v>
      </c>
      <c r="N50" s="5">
        <f t="shared" si="2"/>
        <v>-1.0894030383051252</v>
      </c>
      <c r="O50" s="5">
        <f t="shared" si="3"/>
        <v>-63.505636156630416</v>
      </c>
      <c r="P50" s="5">
        <f t="shared" si="4"/>
        <v>-786.81972661299073</v>
      </c>
      <c r="Q50" s="5">
        <f t="shared" si="5"/>
        <v>-1.097225384027297</v>
      </c>
      <c r="R50">
        <f t="shared" si="6"/>
        <v>-39.500220094622129</v>
      </c>
      <c r="S50">
        <f t="shared" si="7"/>
        <v>-720.39920322835496</v>
      </c>
      <c r="T50">
        <f t="shared" si="8"/>
        <v>-7.8223457221717752E-3</v>
      </c>
    </row>
    <row r="51" spans="1:20" ht="13" thickBot="1">
      <c r="A51" s="43" t="s">
        <v>146</v>
      </c>
      <c r="B51" s="44">
        <v>5030.5510000000004</v>
      </c>
      <c r="C51" s="45">
        <v>5072.7950000000001</v>
      </c>
      <c r="D51" s="45">
        <v>-23.029587790000001</v>
      </c>
      <c r="E51" s="45">
        <v>-67.754720320000004</v>
      </c>
      <c r="F51" s="46">
        <v>2225057.577</v>
      </c>
      <c r="G51" s="46">
        <v>-5440043.9759999998</v>
      </c>
      <c r="H51" s="46">
        <v>-2481719.7059999998</v>
      </c>
      <c r="I51" s="47">
        <v>-36.667000000000002</v>
      </c>
      <c r="J51" s="47">
        <v>-762.16700000000003</v>
      </c>
      <c r="K51" s="47">
        <v>-2.0960000000000001</v>
      </c>
      <c r="L51" s="5">
        <f t="shared" si="0"/>
        <v>2.8330329007400437</v>
      </c>
      <c r="M51" s="5">
        <f t="shared" si="1"/>
        <v>-41.767633928593909</v>
      </c>
      <c r="N51" s="5">
        <f t="shared" si="2"/>
        <v>-2.0909602037172963</v>
      </c>
      <c r="O51" s="5">
        <f t="shared" si="3"/>
        <v>-36.667245808610858</v>
      </c>
      <c r="P51" s="5">
        <f t="shared" si="4"/>
        <v>-762.16665316017566</v>
      </c>
      <c r="Q51" s="5">
        <f t="shared" si="5"/>
        <v>-2.0958198316837411</v>
      </c>
      <c r="R51">
        <f t="shared" si="6"/>
        <v>-39.500278709350901</v>
      </c>
      <c r="S51">
        <f t="shared" si="7"/>
        <v>-720.39901923158175</v>
      </c>
      <c r="T51">
        <f t="shared" si="8"/>
        <v>-4.8596279664447906E-3</v>
      </c>
    </row>
    <row r="52" spans="1:20" ht="13" thickBot="1">
      <c r="A52" s="43" t="s">
        <v>147</v>
      </c>
      <c r="B52" s="44">
        <v>5030.5559999999996</v>
      </c>
      <c r="C52" s="45">
        <v>5072.8</v>
      </c>
      <c r="D52" s="45">
        <v>-23.029880380000002</v>
      </c>
      <c r="E52" s="45">
        <v>-67.754554470000002</v>
      </c>
      <c r="F52" s="46">
        <v>2225068.523</v>
      </c>
      <c r="G52" s="46">
        <v>-5440025.7970000003</v>
      </c>
      <c r="H52" s="46">
        <v>-2481749.5520000001</v>
      </c>
      <c r="I52" s="47">
        <v>-19.654</v>
      </c>
      <c r="J52" s="47">
        <v>-794.596</v>
      </c>
      <c r="K52" s="47">
        <v>-2.0950000000000002</v>
      </c>
      <c r="L52" s="5">
        <f t="shared" si="0"/>
        <v>19.846401607820578</v>
      </c>
      <c r="M52" s="5">
        <f t="shared" si="1"/>
        <v>-74.196323994936293</v>
      </c>
      <c r="N52" s="5">
        <f t="shared" si="2"/>
        <v>-2.0866216351599221</v>
      </c>
      <c r="O52" s="5">
        <f t="shared" si="3"/>
        <v>-19.653791879429136</v>
      </c>
      <c r="P52" s="5">
        <f t="shared" si="4"/>
        <v>-794.59529879670515</v>
      </c>
      <c r="Q52" s="5">
        <f t="shared" si="5"/>
        <v>-2.0950548849515371</v>
      </c>
      <c r="R52">
        <f t="shared" si="6"/>
        <v>-39.500193487249717</v>
      </c>
      <c r="S52">
        <f t="shared" si="7"/>
        <v>-720.39897480176887</v>
      </c>
      <c r="T52">
        <f t="shared" si="8"/>
        <v>-8.4332497916150828E-3</v>
      </c>
    </row>
    <row r="53" spans="1:20" ht="13" thickBot="1">
      <c r="A53" s="43" t="s">
        <v>148</v>
      </c>
      <c r="B53" s="44">
        <v>5030.0569999999998</v>
      </c>
      <c r="C53" s="45">
        <v>5072.3010000000004</v>
      </c>
      <c r="D53" s="45">
        <v>-23.029829400000001</v>
      </c>
      <c r="E53" s="45">
        <v>-67.754377730000002</v>
      </c>
      <c r="F53" s="46">
        <v>2225085.9670000002</v>
      </c>
      <c r="G53" s="46">
        <v>-5440020.5539999995</v>
      </c>
      <c r="H53" s="46">
        <v>-2481744.1570000001</v>
      </c>
      <c r="I53" s="47">
        <v>-1.5229999999999999</v>
      </c>
      <c r="J53" s="47">
        <v>-788.94500000000005</v>
      </c>
      <c r="K53" s="47">
        <v>-2.593</v>
      </c>
      <c r="L53" s="5">
        <f t="shared" si="0"/>
        <v>37.97693002546395</v>
      </c>
      <c r="M53" s="5">
        <f t="shared" si="1"/>
        <v>-68.546270035743845</v>
      </c>
      <c r="N53" s="5">
        <f t="shared" si="2"/>
        <v>-2.5856602785731368</v>
      </c>
      <c r="O53" s="5">
        <f t="shared" si="3"/>
        <v>-1.5232752289610829</v>
      </c>
      <c r="P53" s="5">
        <f t="shared" si="4"/>
        <v>-788.94514061164455</v>
      </c>
      <c r="Q53" s="5">
        <f t="shared" si="5"/>
        <v>-2.5933404288665542</v>
      </c>
      <c r="R53">
        <f t="shared" si="6"/>
        <v>-39.500205254425033</v>
      </c>
      <c r="S53">
        <f t="shared" si="7"/>
        <v>-720.39887057590067</v>
      </c>
      <c r="T53">
        <f t="shared" si="8"/>
        <v>-7.6801502934173982E-3</v>
      </c>
    </row>
    <row r="54" spans="1:20" ht="13" thickBot="1">
      <c r="A54" s="43" t="s">
        <v>149</v>
      </c>
      <c r="B54" s="44">
        <v>5029.5559999999996</v>
      </c>
      <c r="C54" s="45">
        <v>5071.8</v>
      </c>
      <c r="D54" s="45">
        <v>-23.029693819999999</v>
      </c>
      <c r="E54" s="45">
        <v>-67.754067000000006</v>
      </c>
      <c r="F54" s="46">
        <v>2225117.5210000002</v>
      </c>
      <c r="G54" s="46">
        <v>-5440013.5010000002</v>
      </c>
      <c r="H54" s="46">
        <v>-2481730.1320000002</v>
      </c>
      <c r="I54" s="47">
        <v>30.352</v>
      </c>
      <c r="J54" s="47">
        <v>-773.91800000000001</v>
      </c>
      <c r="K54" s="47">
        <v>-3.0920000000000001</v>
      </c>
      <c r="L54" s="5">
        <f t="shared" si="0"/>
        <v>69.852492817530759</v>
      </c>
      <c r="M54" s="5">
        <f t="shared" si="1"/>
        <v>-53.519696120422182</v>
      </c>
      <c r="N54" s="5">
        <f t="shared" si="2"/>
        <v>-3.0865824733049188</v>
      </c>
      <c r="O54" s="5">
        <f t="shared" si="3"/>
        <v>30.352251158048546</v>
      </c>
      <c r="P54" s="5">
        <f t="shared" si="4"/>
        <v>-773.9184261935136</v>
      </c>
      <c r="Q54" s="5">
        <f t="shared" si="5"/>
        <v>-3.092360804981297</v>
      </c>
      <c r="R54">
        <f t="shared" si="6"/>
        <v>-39.500241659482214</v>
      </c>
      <c r="S54">
        <f t="shared" si="7"/>
        <v>-720.39873007309143</v>
      </c>
      <c r="T54">
        <f t="shared" si="8"/>
        <v>-5.7783316763782011E-3</v>
      </c>
    </row>
    <row r="55" spans="1:20" ht="13" thickBot="1">
      <c r="A55" s="43" t="s">
        <v>150</v>
      </c>
      <c r="B55" s="44">
        <v>5030.5559999999996</v>
      </c>
      <c r="C55" s="45">
        <v>5072.8</v>
      </c>
      <c r="D55" s="45">
        <v>-23.029607349999999</v>
      </c>
      <c r="E55" s="45">
        <v>-67.754509560000002</v>
      </c>
      <c r="F55" s="46">
        <v>2225077.2689999999</v>
      </c>
      <c r="G55" s="46">
        <v>-5440035.0099999998</v>
      </c>
      <c r="H55" s="46">
        <v>-2481721.7030000002</v>
      </c>
      <c r="I55" s="47">
        <v>-15.047000000000001</v>
      </c>
      <c r="J55" s="47">
        <v>-764.33500000000004</v>
      </c>
      <c r="K55" s="47">
        <v>-2.0910000000000002</v>
      </c>
      <c r="L55" s="5">
        <f t="shared" si="0"/>
        <v>24.453670157103353</v>
      </c>
      <c r="M55" s="5">
        <f t="shared" si="1"/>
        <v>-43.935594287780795</v>
      </c>
      <c r="N55" s="5">
        <f t="shared" si="2"/>
        <v>-2.0863229477765266</v>
      </c>
      <c r="O55" s="5">
        <f t="shared" si="3"/>
        <v>-15.046602882228058</v>
      </c>
      <c r="P55" s="5">
        <f t="shared" si="4"/>
        <v>-764.33455720979441</v>
      </c>
      <c r="Q55" s="5">
        <f t="shared" si="5"/>
        <v>-2.0912948019852138</v>
      </c>
      <c r="R55">
        <f t="shared" si="6"/>
        <v>-39.500273039331411</v>
      </c>
      <c r="S55">
        <f t="shared" si="7"/>
        <v>-720.39896292201365</v>
      </c>
      <c r="T55">
        <f t="shared" si="8"/>
        <v>-4.9718542086871764E-3</v>
      </c>
    </row>
    <row r="56" spans="1:20" ht="13" thickBot="1">
      <c r="A56" s="43" t="s">
        <v>151</v>
      </c>
      <c r="B56" s="44">
        <v>5031.5540000000001</v>
      </c>
      <c r="C56" s="45">
        <v>5073.7979999999998</v>
      </c>
      <c r="D56" s="45">
        <v>-23.02997907</v>
      </c>
      <c r="E56" s="45">
        <v>-67.755113410000007</v>
      </c>
      <c r="F56" s="46">
        <v>2225014.182</v>
      </c>
      <c r="G56" s="46">
        <v>-5440044.3930000002</v>
      </c>
      <c r="H56" s="46">
        <v>-2481760.0090000001</v>
      </c>
      <c r="I56" s="47">
        <v>-76.989999999999995</v>
      </c>
      <c r="J56" s="47">
        <v>-805.53399999999999</v>
      </c>
      <c r="K56" s="47">
        <v>-1.099</v>
      </c>
      <c r="L56" s="5">
        <f t="shared" si="0"/>
        <v>-37.490023241003506</v>
      </c>
      <c r="M56" s="5">
        <f t="shared" si="1"/>
        <v>-85.13440861848521</v>
      </c>
      <c r="N56" s="5">
        <f t="shared" si="2"/>
        <v>-1.0881045747530109</v>
      </c>
      <c r="O56" s="5">
        <f t="shared" si="3"/>
        <v>-76.990194147841947</v>
      </c>
      <c r="P56" s="5">
        <f t="shared" si="4"/>
        <v>-805.53364731285603</v>
      </c>
      <c r="Q56" s="5">
        <f t="shared" si="5"/>
        <v>-1.0981332979358172</v>
      </c>
      <c r="R56">
        <f t="shared" si="6"/>
        <v>-39.500170906838441</v>
      </c>
      <c r="S56">
        <f t="shared" si="7"/>
        <v>-720.39923869437087</v>
      </c>
      <c r="T56">
        <f t="shared" si="8"/>
        <v>-1.0028723182806232E-2</v>
      </c>
    </row>
    <row r="57" spans="1:20" ht="13" thickBot="1">
      <c r="A57" s="43" t="s">
        <v>152</v>
      </c>
      <c r="B57" s="44">
        <v>5031.0559999999996</v>
      </c>
      <c r="C57" s="45">
        <v>5073.3</v>
      </c>
      <c r="D57" s="45">
        <v>-23.030049760000001</v>
      </c>
      <c r="E57" s="45">
        <v>-67.75498365</v>
      </c>
      <c r="F57" s="46">
        <v>2225025.1680000001</v>
      </c>
      <c r="G57" s="46">
        <v>-5440036.0920000002</v>
      </c>
      <c r="H57" s="46">
        <v>-2481767.0240000002</v>
      </c>
      <c r="I57" s="47">
        <v>-63.679000000000002</v>
      </c>
      <c r="J57" s="47">
        <v>-813.36900000000003</v>
      </c>
      <c r="K57" s="47">
        <v>-1.597</v>
      </c>
      <c r="L57" s="5">
        <f t="shared" si="0"/>
        <v>-24.17916508200431</v>
      </c>
      <c r="M57" s="5">
        <f t="shared" si="1"/>
        <v>-92.969012852893016</v>
      </c>
      <c r="N57" s="5">
        <f t="shared" si="2"/>
        <v>-1.587157240709999</v>
      </c>
      <c r="O57" s="5">
        <f t="shared" si="3"/>
        <v>-63.67931230703033</v>
      </c>
      <c r="P57" s="5">
        <f t="shared" si="4"/>
        <v>-813.36815989967079</v>
      </c>
      <c r="Q57" s="5">
        <f t="shared" si="5"/>
        <v>-1.5979924272814969</v>
      </c>
      <c r="R57">
        <f t="shared" si="6"/>
        <v>-39.500147225026019</v>
      </c>
      <c r="S57">
        <f t="shared" si="7"/>
        <v>-720.39914704677778</v>
      </c>
      <c r="T57">
        <f t="shared" si="8"/>
        <v>-1.0835186571497957E-2</v>
      </c>
    </row>
    <row r="58" spans="1:20" ht="13" thickBot="1">
      <c r="A58" s="43" t="s">
        <v>153</v>
      </c>
      <c r="B58" s="44">
        <v>5031.0559999999996</v>
      </c>
      <c r="C58" s="45">
        <v>5073.3</v>
      </c>
      <c r="D58" s="45">
        <v>-23.030130920000001</v>
      </c>
      <c r="E58" s="45">
        <v>-67.754806180000003</v>
      </c>
      <c r="F58" s="46">
        <v>2225040.6860000002</v>
      </c>
      <c r="G58" s="46">
        <v>-5440025.943</v>
      </c>
      <c r="H58" s="46">
        <v>-2481775.3029999998</v>
      </c>
      <c r="I58" s="47">
        <v>-45.473999999999997</v>
      </c>
      <c r="J58" s="47">
        <v>-822.36400000000003</v>
      </c>
      <c r="K58" s="47">
        <v>-1.5980000000000001</v>
      </c>
      <c r="L58" s="5">
        <f t="shared" si="0"/>
        <v>-5.9740142634411075</v>
      </c>
      <c r="M58" s="5">
        <f t="shared" si="1"/>
        <v>-101.96483686291636</v>
      </c>
      <c r="N58" s="5">
        <f t="shared" si="2"/>
        <v>-1.5869184126845184</v>
      </c>
      <c r="O58" s="5">
        <f t="shared" si="3"/>
        <v>-45.474137841917738</v>
      </c>
      <c r="P58" s="5">
        <f t="shared" si="4"/>
        <v>-822.36393603350689</v>
      </c>
      <c r="Q58" s="5">
        <f t="shared" si="5"/>
        <v>-1.5986615299062237</v>
      </c>
      <c r="R58">
        <f t="shared" si="6"/>
        <v>-39.500123578476632</v>
      </c>
      <c r="S58">
        <f t="shared" si="7"/>
        <v>-720.39909917059049</v>
      </c>
      <c r="T58">
        <f t="shared" si="8"/>
        <v>-1.174311722170529E-2</v>
      </c>
    </row>
    <row r="59" spans="1:20" ht="13" thickBot="1">
      <c r="A59" s="43" t="s">
        <v>154</v>
      </c>
      <c r="B59" s="44">
        <v>5031.0569999999998</v>
      </c>
      <c r="C59" s="45">
        <v>5073.3010000000004</v>
      </c>
      <c r="D59" s="45">
        <v>-23.030083009999998</v>
      </c>
      <c r="E59" s="45">
        <v>-67.754560420000004</v>
      </c>
      <c r="F59" s="46">
        <v>2225064.807</v>
      </c>
      <c r="G59" s="46">
        <v>-5440018.3229999999</v>
      </c>
      <c r="H59" s="46">
        <v>-2481770.4160000002</v>
      </c>
      <c r="I59" s="47">
        <v>-20.263999999999999</v>
      </c>
      <c r="J59" s="47">
        <v>-817.05399999999997</v>
      </c>
      <c r="K59" s="47">
        <v>-1.597</v>
      </c>
      <c r="L59" s="5">
        <f t="shared" si="0"/>
        <v>19.236423037159479</v>
      </c>
      <c r="M59" s="5">
        <f t="shared" si="1"/>
        <v>-96.654125082733614</v>
      </c>
      <c r="N59" s="5">
        <f t="shared" si="2"/>
        <v>-1.5856980354319745</v>
      </c>
      <c r="O59" s="5">
        <f t="shared" si="3"/>
        <v>-20.263714510359819</v>
      </c>
      <c r="P59" s="5">
        <f t="shared" si="4"/>
        <v>-817.05315816984694</v>
      </c>
      <c r="Q59" s="5">
        <f t="shared" si="5"/>
        <v>-1.5966827659855767</v>
      </c>
      <c r="R59">
        <f t="shared" si="6"/>
        <v>-39.500137547519302</v>
      </c>
      <c r="S59">
        <f t="shared" si="7"/>
        <v>-720.39903308711337</v>
      </c>
      <c r="T59">
        <f t="shared" si="8"/>
        <v>-1.0984730553602162E-2</v>
      </c>
    </row>
    <row r="60" spans="1:20" ht="13" thickBot="1">
      <c r="A60" s="43" t="s">
        <v>155</v>
      </c>
      <c r="B60" s="44">
        <v>5030.5460000000003</v>
      </c>
      <c r="C60" s="45">
        <v>5072.79</v>
      </c>
      <c r="D60" s="45">
        <v>-23.03008359</v>
      </c>
      <c r="E60" s="45">
        <v>-67.754381249999994</v>
      </c>
      <c r="F60" s="46">
        <v>2225081.6310000001</v>
      </c>
      <c r="G60" s="46">
        <v>-5440010.9060000004</v>
      </c>
      <c r="H60" s="46">
        <v>-2481770.2760000001</v>
      </c>
      <c r="I60" s="47">
        <v>-1.8839999999999999</v>
      </c>
      <c r="J60" s="47">
        <v>-817.11800000000005</v>
      </c>
      <c r="K60" s="47">
        <v>-2.1080000000000001</v>
      </c>
      <c r="L60" s="5">
        <f t="shared" si="0"/>
        <v>37.616112243341597</v>
      </c>
      <c r="M60" s="5">
        <f t="shared" si="1"/>
        <v>-96.719267872386411</v>
      </c>
      <c r="N60" s="5">
        <f t="shared" si="2"/>
        <v>-2.09682042145878</v>
      </c>
      <c r="O60" s="5">
        <f t="shared" si="3"/>
        <v>-1.8840219723825271</v>
      </c>
      <c r="P60" s="5">
        <f t="shared" si="4"/>
        <v>-817.11819467118153</v>
      </c>
      <c r="Q60" s="5">
        <f t="shared" si="5"/>
        <v>-2.1076988668130525</v>
      </c>
      <c r="R60">
        <f t="shared" si="6"/>
        <v>-39.500134215724124</v>
      </c>
      <c r="S60">
        <f t="shared" si="7"/>
        <v>-720.39892679879517</v>
      </c>
      <c r="T60">
        <f t="shared" si="8"/>
        <v>-1.0878445354272515E-2</v>
      </c>
    </row>
    <row r="61" spans="1:20" ht="13" thickBot="1">
      <c r="A61" s="43" t="s">
        <v>156</v>
      </c>
      <c r="B61" s="44">
        <v>5030.1580000000004</v>
      </c>
      <c r="C61" s="45">
        <v>5072.402</v>
      </c>
      <c r="D61" s="45">
        <v>-23.03000754</v>
      </c>
      <c r="E61" s="45">
        <v>-67.754243869999996</v>
      </c>
      <c r="F61" s="46">
        <v>2225095.787</v>
      </c>
      <c r="G61" s="46">
        <v>-5440008.2929999996</v>
      </c>
      <c r="H61" s="46">
        <v>-2481762.3670000001</v>
      </c>
      <c r="I61" s="47">
        <v>12.208</v>
      </c>
      <c r="J61" s="47">
        <v>-808.68899999999996</v>
      </c>
      <c r="K61" s="47">
        <v>-2.4950000000000001</v>
      </c>
      <c r="L61" s="5">
        <f t="shared" si="0"/>
        <v>51.707716176630854</v>
      </c>
      <c r="M61" s="5">
        <f t="shared" si="1"/>
        <v>-88.290229224626827</v>
      </c>
      <c r="N61" s="5">
        <f t="shared" si="2"/>
        <v>-2.4846245792604336</v>
      </c>
      <c r="O61" s="5">
        <f t="shared" si="3"/>
        <v>12.207562200447811</v>
      </c>
      <c r="P61" s="5">
        <f t="shared" si="4"/>
        <v>-808.68907504913113</v>
      </c>
      <c r="Q61" s="5">
        <f t="shared" si="5"/>
        <v>-2.494459645757388</v>
      </c>
      <c r="R61">
        <f t="shared" si="6"/>
        <v>-39.500153976183043</v>
      </c>
      <c r="S61">
        <f t="shared" si="7"/>
        <v>-720.39884582450429</v>
      </c>
      <c r="T61">
        <f t="shared" si="8"/>
        <v>-9.8350664969544255E-3</v>
      </c>
    </row>
    <row r="62" spans="1:20" ht="13" thickBot="1">
      <c r="A62" s="43" t="s">
        <v>157</v>
      </c>
      <c r="B62" s="44">
        <v>5031.6019999999999</v>
      </c>
      <c r="C62" s="45">
        <v>5073.8459999999995</v>
      </c>
      <c r="D62" s="45">
        <v>-23.030243179999999</v>
      </c>
      <c r="E62" s="45">
        <v>-67.754954650000002</v>
      </c>
      <c r="F62" s="46">
        <v>2225024.9369999999</v>
      </c>
      <c r="G62" s="46">
        <v>-5440027.6689999998</v>
      </c>
      <c r="H62" s="46">
        <v>-2481786.9670000002</v>
      </c>
      <c r="I62" s="47">
        <v>-60.704000000000001</v>
      </c>
      <c r="J62" s="47">
        <v>-834.80600000000004</v>
      </c>
      <c r="K62" s="47">
        <v>-1.054</v>
      </c>
      <c r="L62" s="5">
        <f t="shared" si="0"/>
        <v>-21.204260905673063</v>
      </c>
      <c r="M62" s="5">
        <f t="shared" si="1"/>
        <v>-114.40671061962661</v>
      </c>
      <c r="N62" s="5">
        <f t="shared" si="2"/>
        <v>-1.0407154691191494</v>
      </c>
      <c r="O62" s="5">
        <f t="shared" si="3"/>
        <v>-60.704355154222085</v>
      </c>
      <c r="P62" s="5">
        <f t="shared" si="4"/>
        <v>-834.80591170057482</v>
      </c>
      <c r="Q62" s="5">
        <f t="shared" si="5"/>
        <v>-1.0539642407944143</v>
      </c>
      <c r="R62">
        <f t="shared" si="6"/>
        <v>-39.500094248549019</v>
      </c>
      <c r="S62">
        <f t="shared" si="7"/>
        <v>-720.39920108094816</v>
      </c>
      <c r="T62">
        <f t="shared" si="8"/>
        <v>-1.3248771675264948E-2</v>
      </c>
    </row>
    <row r="63" spans="1:20" ht="13" thickBot="1">
      <c r="A63" s="43" t="s">
        <v>158</v>
      </c>
      <c r="B63" s="44">
        <v>5031.0529999999999</v>
      </c>
      <c r="C63" s="45">
        <v>5073.2969999999996</v>
      </c>
      <c r="D63" s="45">
        <v>-23.030347769999999</v>
      </c>
      <c r="E63" s="45">
        <v>-67.754804969999995</v>
      </c>
      <c r="F63" s="46">
        <v>2225037.2400000002</v>
      </c>
      <c r="G63" s="46">
        <v>-5440017.1909999996</v>
      </c>
      <c r="H63" s="46">
        <v>-2481797.42</v>
      </c>
      <c r="I63" s="47">
        <v>-45.35</v>
      </c>
      <c r="J63" s="47">
        <v>-846.39800000000002</v>
      </c>
      <c r="K63" s="47">
        <v>-1.605</v>
      </c>
      <c r="L63" s="5">
        <f t="shared" si="0"/>
        <v>-5.8502735135621826</v>
      </c>
      <c r="M63" s="5">
        <f t="shared" si="1"/>
        <v>-125.99853789633931</v>
      </c>
      <c r="N63" s="5">
        <f t="shared" si="2"/>
        <v>-1.590364042735132</v>
      </c>
      <c r="O63" s="5">
        <f t="shared" si="3"/>
        <v>-45.350333890364126</v>
      </c>
      <c r="P63" s="5">
        <f t="shared" si="4"/>
        <v>-846.39763619610289</v>
      </c>
      <c r="Q63" s="5">
        <f t="shared" si="5"/>
        <v>-1.6048328762161645</v>
      </c>
      <c r="R63">
        <f t="shared" si="6"/>
        <v>-39.50006037680194</v>
      </c>
      <c r="S63">
        <f t="shared" si="7"/>
        <v>-720.39909829976364</v>
      </c>
      <c r="T63">
        <f t="shared" si="8"/>
        <v>-1.4468833481032561E-2</v>
      </c>
    </row>
    <row r="64" spans="1:20" ht="13" thickBot="1">
      <c r="A64" s="43" t="s">
        <v>159</v>
      </c>
      <c r="B64" s="44">
        <v>5030.5559999999996</v>
      </c>
      <c r="C64" s="45">
        <v>5072.8</v>
      </c>
      <c r="D64" s="45">
        <v>-23.030259569999998</v>
      </c>
      <c r="E64" s="45">
        <v>-67.754340499999998</v>
      </c>
      <c r="F64" s="46">
        <v>2225082.6140000001</v>
      </c>
      <c r="G64" s="46">
        <v>-5440002.2699999996</v>
      </c>
      <c r="H64" s="46">
        <v>-2481788.2289999998</v>
      </c>
      <c r="I64" s="47">
        <v>2.2959999999999998</v>
      </c>
      <c r="J64" s="47">
        <v>-836.62199999999996</v>
      </c>
      <c r="K64" s="47">
        <v>-2.1</v>
      </c>
      <c r="L64" s="5">
        <f t="shared" si="0"/>
        <v>41.79529649893405</v>
      </c>
      <c r="M64" s="5">
        <f t="shared" si="1"/>
        <v>-116.22289120601089</v>
      </c>
      <c r="N64" s="5">
        <f t="shared" si="2"/>
        <v>-2.0873428752519985</v>
      </c>
      <c r="O64" s="5">
        <f t="shared" si="3"/>
        <v>2.2952134960948598</v>
      </c>
      <c r="P64" s="5">
        <f t="shared" si="4"/>
        <v>-836.62180797100132</v>
      </c>
      <c r="Q64" s="5">
        <f t="shared" si="5"/>
        <v>-2.1004080448597051</v>
      </c>
      <c r="R64">
        <f t="shared" si="6"/>
        <v>-39.50008300283919</v>
      </c>
      <c r="S64">
        <f t="shared" si="7"/>
        <v>-720.39891676499042</v>
      </c>
      <c r="T64">
        <f t="shared" si="8"/>
        <v>-1.306516960770665E-2</v>
      </c>
    </row>
    <row r="65" spans="1:20" ht="13" thickBot="1">
      <c r="A65" s="43" t="s">
        <v>160</v>
      </c>
      <c r="B65" s="44">
        <v>5031.357</v>
      </c>
      <c r="C65" s="45">
        <v>5073.6009999999997</v>
      </c>
      <c r="D65" s="45">
        <v>-23.030496249999999</v>
      </c>
      <c r="E65" s="45">
        <v>-67.754414440000005</v>
      </c>
      <c r="F65" s="46">
        <v>2225071.9879999999</v>
      </c>
      <c r="G65" s="46">
        <v>-5439996.3250000002</v>
      </c>
      <c r="H65" s="46">
        <v>-2481812.6839999999</v>
      </c>
      <c r="I65" s="47">
        <v>-5.2889999999999997</v>
      </c>
      <c r="J65" s="47">
        <v>-862.85400000000004</v>
      </c>
      <c r="K65" s="47">
        <v>-1.3029999999999999</v>
      </c>
      <c r="L65" s="5">
        <f t="shared" si="0"/>
        <v>34.210779784616008</v>
      </c>
      <c r="M65" s="5">
        <f t="shared" si="1"/>
        <v>-142.45523647685235</v>
      </c>
      <c r="N65" s="5">
        <f t="shared" si="2"/>
        <v>-1.2866595413490174</v>
      </c>
      <c r="O65" s="5">
        <f t="shared" si="3"/>
        <v>-5.2892392095431973</v>
      </c>
      <c r="P65" s="5">
        <f t="shared" si="4"/>
        <v>-862.85426383880349</v>
      </c>
      <c r="Q65" s="5">
        <f t="shared" si="5"/>
        <v>-1.3027475285049945</v>
      </c>
      <c r="R65">
        <f t="shared" si="6"/>
        <v>-39.500018994159205</v>
      </c>
      <c r="S65">
        <f t="shared" si="7"/>
        <v>-720.39902736195108</v>
      </c>
      <c r="T65">
        <f t="shared" si="8"/>
        <v>-1.6087987155977146E-2</v>
      </c>
    </row>
    <row r="66" spans="1:20" ht="13" thickBot="1">
      <c r="A66" s="43" t="s">
        <v>161</v>
      </c>
      <c r="B66" s="44">
        <v>5031.6009999999997</v>
      </c>
      <c r="C66" s="45">
        <v>5073.8450000000003</v>
      </c>
      <c r="D66" s="45">
        <v>-23.030488049999999</v>
      </c>
      <c r="E66" s="45">
        <v>-67.754922050000005</v>
      </c>
      <c r="F66" s="46">
        <v>2225024.0120000001</v>
      </c>
      <c r="G66" s="46">
        <v>-5440016.5750000002</v>
      </c>
      <c r="H66" s="46">
        <v>-2481811.943</v>
      </c>
      <c r="I66" s="47">
        <v>-57.36</v>
      </c>
      <c r="J66" s="47">
        <v>-861.94600000000003</v>
      </c>
      <c r="K66" s="47">
        <v>-1.0589999999999999</v>
      </c>
      <c r="L66" s="5">
        <f t="shared" si="0"/>
        <v>-17.86053801508567</v>
      </c>
      <c r="M66" s="5">
        <f t="shared" si="1"/>
        <v>-141.54621230239326</v>
      </c>
      <c r="N66" s="5">
        <f t="shared" si="2"/>
        <v>-1.0423346908189686</v>
      </c>
      <c r="O66" s="5">
        <f t="shared" si="3"/>
        <v>-57.360560908724821</v>
      </c>
      <c r="P66" s="5">
        <f t="shared" si="4"/>
        <v>-861.94540423720696</v>
      </c>
      <c r="Q66" s="5">
        <f t="shared" si="5"/>
        <v>-1.0586415990574096</v>
      </c>
      <c r="R66">
        <f t="shared" si="6"/>
        <v>-39.500022893639155</v>
      </c>
      <c r="S66">
        <f t="shared" si="7"/>
        <v>-720.39919193481364</v>
      </c>
      <c r="T66">
        <f t="shared" si="8"/>
        <v>-1.6306908238441054E-2</v>
      </c>
    </row>
    <row r="67" spans="1:20" ht="13" thickBot="1">
      <c r="A67" s="43" t="s">
        <v>162</v>
      </c>
      <c r="B67" s="44">
        <v>5031.6040000000003</v>
      </c>
      <c r="C67" s="45">
        <v>5073.848</v>
      </c>
      <c r="D67" s="45">
        <v>-23.03019025</v>
      </c>
      <c r="E67" s="45">
        <v>-67.755138299999999</v>
      </c>
      <c r="F67" s="46">
        <v>2225008.3689999999</v>
      </c>
      <c r="G67" s="46">
        <v>-5440036.9270000001</v>
      </c>
      <c r="H67" s="46">
        <v>-2481781.5690000001</v>
      </c>
      <c r="I67" s="47">
        <v>-79.543999999999997</v>
      </c>
      <c r="J67" s="47">
        <v>-828.94</v>
      </c>
      <c r="K67" s="47">
        <v>-1.052</v>
      </c>
      <c r="L67" s="5">
        <f t="shared" si="0"/>
        <v>-40.043954615647699</v>
      </c>
      <c r="M67" s="5">
        <f t="shared" si="1"/>
        <v>-108.54040609147143</v>
      </c>
      <c r="N67" s="5">
        <f t="shared" si="2"/>
        <v>-1.0386896806809958</v>
      </c>
      <c r="O67" s="5">
        <f t="shared" si="3"/>
        <v>-79.544064297781304</v>
      </c>
      <c r="P67" s="5">
        <f t="shared" si="4"/>
        <v>-828.93965695302199</v>
      </c>
      <c r="Q67" s="5">
        <f t="shared" si="5"/>
        <v>-1.051389471666937</v>
      </c>
      <c r="R67">
        <f t="shared" si="6"/>
        <v>-39.500109682133605</v>
      </c>
      <c r="S67">
        <f t="shared" si="7"/>
        <v>-720.39925086155063</v>
      </c>
      <c r="T67">
        <f t="shared" si="8"/>
        <v>-1.2699790985941206E-2</v>
      </c>
    </row>
    <row r="68" spans="1:20" ht="13" thickBot="1">
      <c r="A68" s="43" t="s">
        <v>163</v>
      </c>
      <c r="B68" s="44">
        <v>5031.0510000000004</v>
      </c>
      <c r="C68" s="45">
        <v>5073.2950000000001</v>
      </c>
      <c r="D68" s="45">
        <v>-23.03031717</v>
      </c>
      <c r="E68" s="45">
        <v>-67.754474930000001</v>
      </c>
      <c r="F68" s="46">
        <v>2225069.0780000002</v>
      </c>
      <c r="G68" s="46">
        <v>-5440005.6009999998</v>
      </c>
      <c r="H68" s="46">
        <v>-2481794.298</v>
      </c>
      <c r="I68" s="47">
        <v>-11.494</v>
      </c>
      <c r="J68" s="47">
        <v>-843.00599999999997</v>
      </c>
      <c r="K68" s="47">
        <v>-1.6060000000000001</v>
      </c>
      <c r="L68" s="5">
        <f t="shared" si="0"/>
        <v>28.005732492016914</v>
      </c>
      <c r="M68" s="5">
        <f t="shared" si="1"/>
        <v>-122.60677088575973</v>
      </c>
      <c r="N68" s="5">
        <f t="shared" si="2"/>
        <v>-1.5917394726136749</v>
      </c>
      <c r="O68" s="5">
        <f t="shared" si="3"/>
        <v>-11.494336793401587</v>
      </c>
      <c r="P68" s="5">
        <f t="shared" si="4"/>
        <v>-843.00578007360025</v>
      </c>
      <c r="Q68" s="5">
        <f t="shared" si="5"/>
        <v>-1.6056141425451074</v>
      </c>
      <c r="R68">
        <f t="shared" si="6"/>
        <v>-39.500069285418505</v>
      </c>
      <c r="S68">
        <f t="shared" si="7"/>
        <v>-720.39900918784053</v>
      </c>
      <c r="T68">
        <f t="shared" si="8"/>
        <v>-1.3874669931432493E-2</v>
      </c>
    </row>
    <row r="69" spans="1:20" ht="13" thickBot="1">
      <c r="A69" s="43" t="s">
        <v>164</v>
      </c>
      <c r="B69" s="44">
        <v>5030.5540000000001</v>
      </c>
      <c r="C69" s="45">
        <v>5072.7979999999998</v>
      </c>
      <c r="D69" s="45">
        <v>-23.030176340000001</v>
      </c>
      <c r="E69" s="45">
        <v>-67.754094080000002</v>
      </c>
      <c r="F69" s="46">
        <v>2225107.3769999999</v>
      </c>
      <c r="G69" s="46">
        <v>-5439996.0389999999</v>
      </c>
      <c r="H69" s="46">
        <v>-2481779.7390000001</v>
      </c>
      <c r="I69" s="47">
        <v>27.574000000000002</v>
      </c>
      <c r="J69" s="47">
        <v>-827.39800000000002</v>
      </c>
      <c r="K69" s="47">
        <v>-2.101</v>
      </c>
      <c r="L69" s="5">
        <f t="shared" si="0"/>
        <v>67.074114548568488</v>
      </c>
      <c r="M69" s="5">
        <f t="shared" si="1"/>
        <v>-106.99830525716197</v>
      </c>
      <c r="N69" s="5">
        <f t="shared" si="2"/>
        <v>-2.0887808920802371</v>
      </c>
      <c r="O69" s="5">
        <f t="shared" si="3"/>
        <v>27.574007304239444</v>
      </c>
      <c r="P69" s="5">
        <f t="shared" si="4"/>
        <v>-827.39715548258152</v>
      </c>
      <c r="Q69" s="5">
        <f t="shared" si="5"/>
        <v>-2.1006432461603595</v>
      </c>
      <c r="R69">
        <f t="shared" si="6"/>
        <v>-39.500107244329044</v>
      </c>
      <c r="S69">
        <f t="shared" si="7"/>
        <v>-720.39885022541955</v>
      </c>
      <c r="T69">
        <f t="shared" si="8"/>
        <v>-1.1862354080122373E-2</v>
      </c>
    </row>
    <row r="70" spans="1:20" ht="13" thickBot="1">
      <c r="A70" s="43" t="s">
        <v>165</v>
      </c>
      <c r="B70" s="44">
        <v>5029.5479999999998</v>
      </c>
      <c r="C70" s="45">
        <v>5071.7920000000004</v>
      </c>
      <c r="D70" s="45">
        <v>-23.02827645</v>
      </c>
      <c r="E70" s="45">
        <v>-67.754377660000003</v>
      </c>
      <c r="F70" s="46">
        <v>2225111.287</v>
      </c>
      <c r="G70" s="46">
        <v>-5440082.4390000002</v>
      </c>
      <c r="H70" s="46">
        <v>-2481585.557</v>
      </c>
      <c r="I70" s="47">
        <v>-1.516</v>
      </c>
      <c r="J70" s="47">
        <v>-616.827</v>
      </c>
      <c r="K70" s="47">
        <v>-3.0830000000000002</v>
      </c>
      <c r="L70" s="5">
        <f t="shared" si="0"/>
        <v>37.984486724597758</v>
      </c>
      <c r="M70" s="5">
        <f t="shared" si="1"/>
        <v>103.57158738379282</v>
      </c>
      <c r="N70" s="5">
        <f t="shared" si="2"/>
        <v>-3.0943107607334355</v>
      </c>
      <c r="O70" s="5">
        <f t="shared" si="3"/>
        <v>-1.5161678516962098</v>
      </c>
      <c r="P70" s="5">
        <f t="shared" si="4"/>
        <v>-616.82722657697934</v>
      </c>
      <c r="Q70" s="5">
        <f t="shared" si="5"/>
        <v>-3.0824651056408356</v>
      </c>
      <c r="R70">
        <f t="shared" si="6"/>
        <v>-39.500654576293968</v>
      </c>
      <c r="S70">
        <f t="shared" si="7"/>
        <v>-720.39881396077215</v>
      </c>
      <c r="T70">
        <f t="shared" si="8"/>
        <v>1.1845655092599827E-2</v>
      </c>
    </row>
    <row r="71" spans="1:20" ht="13" thickBot="1">
      <c r="A71" s="43" t="s">
        <v>166</v>
      </c>
      <c r="B71" s="44">
        <v>5030.3540000000003</v>
      </c>
      <c r="C71" s="45">
        <v>5072.598</v>
      </c>
      <c r="D71" s="45">
        <v>-23.02827521</v>
      </c>
      <c r="E71" s="45">
        <v>-67.754896220000006</v>
      </c>
      <c r="F71" s="46">
        <v>2225062.352</v>
      </c>
      <c r="G71" s="46">
        <v>-5440103.3130000001</v>
      </c>
      <c r="H71" s="46">
        <v>-2481585.7450000001</v>
      </c>
      <c r="I71" s="47">
        <v>-54.710999999999999</v>
      </c>
      <c r="J71" s="47">
        <v>-616.69000000000005</v>
      </c>
      <c r="K71" s="47">
        <v>-2.2770000000000001</v>
      </c>
      <c r="L71" s="5">
        <f t="shared" ref="L71:L134" si="9">-SIN($L$3)*(F71-$L$4)+COS($L$3)*(G71-$M$4)</f>
        <v>-15.210683384335788</v>
      </c>
      <c r="M71" s="5">
        <f t="shared" ref="M71:M134" si="10">-SIN($M$3)*COS($L$3)*(F71-$L$4)-SIN($L$3)*SIN($M$3)*(G71-$M$4)+COS($M$3)*(H71-$N$4)</f>
        <v>103.7095626990137</v>
      </c>
      <c r="N71" s="5">
        <f t="shared" ref="N71:N134" si="11">COS($L$3)*COS($M$3)*(F71-$L$4)+COS($M$3)*SIN($L$3)*(G71-$M$4)+SIN($M$3)*(H71-$N$4)</f>
        <v>-2.289149352896942</v>
      </c>
      <c r="O71" s="5">
        <f t="shared" ref="O71:O134" si="12">-SIN($O$3)*(F71-$O$4)+COS($O$3)*(G71-$P$4)</f>
        <v>-54.711343301543835</v>
      </c>
      <c r="P71" s="5">
        <f t="shared" ref="P71:P134" si="13">-SIN($P$3)*COS($O$3)*(F71-$O$4)-SIN($O$3)*SIN($P$3)*(G71-$P$4)+COS($P$3)*(H71-$Q$4)</f>
        <v>-616.68948240688565</v>
      </c>
      <c r="Q71" s="5">
        <f t="shared" ref="Q71:Q134" si="14">COS($O$3)*COS($P$3)*(F71-$O$4)+COS($P$3)*SIN($O$3)*(G71-$P$4)+SIN($P$3)*(H71-$Q$4)</f>
        <v>-2.2776170440844794</v>
      </c>
      <c r="R71">
        <f t="shared" ref="R71:R134" si="15">O71-L71</f>
        <v>-39.500659917208047</v>
      </c>
      <c r="S71">
        <f t="shared" ref="S71:S134" si="16">P71-M71</f>
        <v>-720.3990451058994</v>
      </c>
      <c r="T71">
        <f t="shared" ref="T71:T134" si="17">Q71-N71</f>
        <v>1.1532308812462588E-2</v>
      </c>
    </row>
    <row r="72" spans="1:20" ht="13" thickBot="1">
      <c r="A72" s="43" t="s">
        <v>167</v>
      </c>
      <c r="B72" s="44">
        <v>5028.8999999999996</v>
      </c>
      <c r="C72" s="45">
        <v>5071.1440000000002</v>
      </c>
      <c r="D72" s="45">
        <v>-23.029009760000001</v>
      </c>
      <c r="E72" s="45">
        <v>-67.753540869999995</v>
      </c>
      <c r="F72" s="46">
        <v>2225178.4750000001</v>
      </c>
      <c r="G72" s="46">
        <v>-5440019.9620000003</v>
      </c>
      <c r="H72" s="46">
        <v>-2481660.1009999998</v>
      </c>
      <c r="I72" s="47">
        <v>84.322999999999993</v>
      </c>
      <c r="J72" s="47">
        <v>-698.10199999999998</v>
      </c>
      <c r="K72" s="47">
        <v>-3.74</v>
      </c>
      <c r="L72" s="5">
        <f t="shared" si="9"/>
        <v>123.82384790278772</v>
      </c>
      <c r="M72" s="5">
        <f t="shared" si="10"/>
        <v>22.29677913733218</v>
      </c>
      <c r="N72" s="5">
        <f t="shared" si="11"/>
        <v>-3.7427134066153265</v>
      </c>
      <c r="O72" s="5">
        <f t="shared" si="12"/>
        <v>84.323410991667515</v>
      </c>
      <c r="P72" s="5">
        <f t="shared" si="13"/>
        <v>-698.10173514636608</v>
      </c>
      <c r="Q72" s="5">
        <f t="shared" si="14"/>
        <v>-3.7395570082808263</v>
      </c>
      <c r="R72">
        <f t="shared" si="15"/>
        <v>-39.500436911120204</v>
      </c>
      <c r="S72">
        <f t="shared" si="16"/>
        <v>-720.3985142836982</v>
      </c>
      <c r="T72">
        <f t="shared" si="17"/>
        <v>3.15639833450021E-3</v>
      </c>
    </row>
    <row r="73" spans="1:20" ht="13" thickBot="1">
      <c r="A73" s="43" t="s">
        <v>168</v>
      </c>
      <c r="B73" s="44">
        <v>5032.2449999999999</v>
      </c>
      <c r="C73" s="45">
        <v>5074.4889999999996</v>
      </c>
      <c r="D73" s="45">
        <v>-23.02858625</v>
      </c>
      <c r="E73" s="45">
        <v>-67.75573258</v>
      </c>
      <c r="F73" s="46">
        <v>2224978.4950000001</v>
      </c>
      <c r="G73" s="46">
        <v>-5440124.9210000001</v>
      </c>
      <c r="H73" s="46">
        <v>-2481618.2110000001</v>
      </c>
      <c r="I73" s="47">
        <v>-140.50700000000001</v>
      </c>
      <c r="J73" s="47">
        <v>-651.16399999999999</v>
      </c>
      <c r="K73" s="47">
        <v>-0.39100000000000001</v>
      </c>
      <c r="L73" s="5">
        <f t="shared" si="9"/>
        <v>-101.00654640997364</v>
      </c>
      <c r="M73" s="5">
        <f t="shared" si="10"/>
        <v>69.235825765766251</v>
      </c>
      <c r="N73" s="5">
        <f t="shared" si="11"/>
        <v>-0.39848319561582102</v>
      </c>
      <c r="O73" s="5">
        <f t="shared" si="12"/>
        <v>-140.50712739240666</v>
      </c>
      <c r="P73" s="5">
        <f t="shared" si="13"/>
        <v>-651.16365908515786</v>
      </c>
      <c r="Q73" s="5">
        <f t="shared" si="14"/>
        <v>-0.39139235853485843</v>
      </c>
      <c r="R73">
        <f t="shared" si="15"/>
        <v>-39.500580982433021</v>
      </c>
      <c r="S73">
        <f t="shared" si="16"/>
        <v>-720.39948485092407</v>
      </c>
      <c r="T73">
        <f t="shared" si="17"/>
        <v>7.0908370809625865E-3</v>
      </c>
    </row>
    <row r="74" spans="1:20" ht="13" thickBot="1">
      <c r="A74" s="43" t="s">
        <v>169</v>
      </c>
      <c r="B74" s="44">
        <v>5032.8109999999997</v>
      </c>
      <c r="C74" s="45">
        <v>5075.0550000000003</v>
      </c>
      <c r="D74" s="45">
        <v>-23.02983412</v>
      </c>
      <c r="E74" s="45">
        <v>-67.75591824</v>
      </c>
      <c r="F74" s="46">
        <v>2224940.5819999999</v>
      </c>
      <c r="G74" s="46">
        <v>-5440082.5350000001</v>
      </c>
      <c r="H74" s="46">
        <v>-2481745.716</v>
      </c>
      <c r="I74" s="47">
        <v>-159.55099999999999</v>
      </c>
      <c r="J74" s="47">
        <v>-789.47</v>
      </c>
      <c r="K74" s="47">
        <v>0.159</v>
      </c>
      <c r="L74" s="5">
        <f t="shared" si="9"/>
        <v>-120.05160363432439</v>
      </c>
      <c r="M74" s="5">
        <f t="shared" si="10"/>
        <v>-69.069845559179441</v>
      </c>
      <c r="N74" s="5">
        <f t="shared" si="11"/>
        <v>0.1677894039532184</v>
      </c>
      <c r="O74" s="5">
        <f t="shared" si="12"/>
        <v>-159.55182453709821</v>
      </c>
      <c r="P74" s="5">
        <f t="shared" si="13"/>
        <v>-789.4694438126935</v>
      </c>
      <c r="Q74" s="5">
        <f t="shared" si="14"/>
        <v>0.15907248798555429</v>
      </c>
      <c r="R74">
        <f t="shared" si="15"/>
        <v>-39.500220902773819</v>
      </c>
      <c r="S74">
        <f t="shared" si="16"/>
        <v>-720.39959825351411</v>
      </c>
      <c r="T74">
        <f t="shared" si="17"/>
        <v>-8.7169159676641073E-3</v>
      </c>
    </row>
    <row r="75" spans="1:20" ht="13" thickBot="1">
      <c r="A75" s="43" t="s">
        <v>170</v>
      </c>
      <c r="B75" s="44">
        <v>5028.7969999999996</v>
      </c>
      <c r="C75" s="45">
        <v>5071.0410000000002</v>
      </c>
      <c r="D75" s="45">
        <v>-23.029594100000001</v>
      </c>
      <c r="E75" s="45">
        <v>-67.753309110000004</v>
      </c>
      <c r="F75" s="46">
        <v>2225190.852</v>
      </c>
      <c r="G75" s="46">
        <v>-5439987.4230000004</v>
      </c>
      <c r="H75" s="46">
        <v>-2481719.6639999999</v>
      </c>
      <c r="I75" s="47">
        <v>108.09699999999999</v>
      </c>
      <c r="J75" s="47">
        <v>-762.86599999999999</v>
      </c>
      <c r="K75" s="47">
        <v>-3.851</v>
      </c>
      <c r="L75" s="5">
        <f t="shared" si="9"/>
        <v>147.59800273524121</v>
      </c>
      <c r="M75" s="5">
        <f t="shared" si="10"/>
        <v>-42.468230028035258</v>
      </c>
      <c r="N75" s="5">
        <f t="shared" si="11"/>
        <v>-3.8464862860613334</v>
      </c>
      <c r="O75" s="5">
        <f t="shared" si="12"/>
        <v>108.09773672115845</v>
      </c>
      <c r="P75" s="5">
        <f t="shared" si="13"/>
        <v>-762.86666964095105</v>
      </c>
      <c r="Q75" s="5">
        <f t="shared" si="14"/>
        <v>-3.8505300603566752</v>
      </c>
      <c r="R75">
        <f t="shared" si="15"/>
        <v>-39.500266014082754</v>
      </c>
      <c r="S75">
        <f t="shared" si="16"/>
        <v>-720.39843961291581</v>
      </c>
      <c r="T75">
        <f t="shared" si="17"/>
        <v>-4.0437742953418621E-3</v>
      </c>
    </row>
    <row r="76" spans="1:20" ht="13" thickBot="1">
      <c r="A76" s="43" t="s">
        <v>171</v>
      </c>
      <c r="B76" s="44">
        <v>5032.38</v>
      </c>
      <c r="C76" s="45">
        <v>5074.6239999999998</v>
      </c>
      <c r="D76" s="45">
        <v>-23.027967709999999</v>
      </c>
      <c r="E76" s="45">
        <v>-67.755521619999996</v>
      </c>
      <c r="F76" s="46">
        <v>2225008.7239999999</v>
      </c>
      <c r="G76" s="46">
        <v>-5440141.6660000002</v>
      </c>
      <c r="H76" s="46">
        <v>-2481555.173</v>
      </c>
      <c r="I76" s="47">
        <v>-118.867</v>
      </c>
      <c r="J76" s="47">
        <v>-582.60900000000004</v>
      </c>
      <c r="K76" s="47">
        <v>-0.249</v>
      </c>
      <c r="L76" s="5">
        <f t="shared" si="9"/>
        <v>-79.366620902885842</v>
      </c>
      <c r="M76" s="5">
        <f t="shared" si="10"/>
        <v>137.78998201296434</v>
      </c>
      <c r="N76" s="5">
        <f t="shared" si="11"/>
        <v>-0.26359325075198115</v>
      </c>
      <c r="O76" s="5">
        <f t="shared" si="12"/>
        <v>-118.86738293682114</v>
      </c>
      <c r="P76" s="5">
        <f t="shared" si="13"/>
        <v>-582.60946170942657</v>
      </c>
      <c r="Q76" s="5">
        <f t="shared" si="14"/>
        <v>-0.2485915146194202</v>
      </c>
      <c r="R76">
        <f t="shared" si="15"/>
        <v>-39.500762033935302</v>
      </c>
      <c r="S76">
        <f t="shared" si="16"/>
        <v>-720.39944372239097</v>
      </c>
      <c r="T76">
        <f t="shared" si="17"/>
        <v>1.500173613256095E-2</v>
      </c>
    </row>
    <row r="77" spans="1:20" ht="13" thickBot="1">
      <c r="A77" s="43" t="s">
        <v>172</v>
      </c>
      <c r="B77" s="44">
        <v>5027.2120000000004</v>
      </c>
      <c r="C77" s="45">
        <v>5069.4560000000001</v>
      </c>
      <c r="D77" s="45">
        <v>-23.028124259999998</v>
      </c>
      <c r="E77" s="45">
        <v>-67.753494369999999</v>
      </c>
      <c r="F77" s="46">
        <v>2225196.8369999998</v>
      </c>
      <c r="G77" s="46">
        <v>-5440052.2520000003</v>
      </c>
      <c r="H77" s="46">
        <v>-2481569.1189999999</v>
      </c>
      <c r="I77" s="47">
        <v>89.093999999999994</v>
      </c>
      <c r="J77" s="47">
        <v>-599.96</v>
      </c>
      <c r="K77" s="47">
        <v>-5.4180000000000001</v>
      </c>
      <c r="L77" s="5">
        <f t="shared" si="9"/>
        <v>128.59511143946898</v>
      </c>
      <c r="M77" s="5">
        <f t="shared" si="10"/>
        <v>120.43907712671019</v>
      </c>
      <c r="N77" s="5">
        <f t="shared" si="11"/>
        <v>-5.4326416866760852</v>
      </c>
      <c r="O77" s="5">
        <f t="shared" si="12"/>
        <v>89.094426980532219</v>
      </c>
      <c r="P77" s="5">
        <f t="shared" si="13"/>
        <v>-599.95923353696753</v>
      </c>
      <c r="Q77" s="5">
        <f t="shared" si="14"/>
        <v>-5.4183221042020477</v>
      </c>
      <c r="R77">
        <f t="shared" si="15"/>
        <v>-39.50068445893676</v>
      </c>
      <c r="S77">
        <f t="shared" si="16"/>
        <v>-720.39831066367776</v>
      </c>
      <c r="T77">
        <f t="shared" si="17"/>
        <v>1.4319582474037418E-2</v>
      </c>
    </row>
    <row r="78" spans="1:20" ht="13" thickBot="1">
      <c r="A78" s="43" t="s">
        <v>173</v>
      </c>
      <c r="B78" s="44">
        <v>5033.1090000000004</v>
      </c>
      <c r="C78" s="45">
        <v>5075.3530000000001</v>
      </c>
      <c r="D78" s="45">
        <v>-23.029249629999999</v>
      </c>
      <c r="E78" s="45">
        <v>-67.756362730000006</v>
      </c>
      <c r="F78" s="46">
        <v>2224908.0759999999</v>
      </c>
      <c r="G78" s="46">
        <v>-5440123.5060000001</v>
      </c>
      <c r="H78" s="46">
        <v>-2481686.2140000002</v>
      </c>
      <c r="I78" s="47">
        <v>-205.149</v>
      </c>
      <c r="J78" s="47">
        <v>-724.68899999999996</v>
      </c>
      <c r="K78" s="47">
        <v>0.46300000000000002</v>
      </c>
      <c r="L78" s="5">
        <f t="shared" si="9"/>
        <v>-165.64871322908792</v>
      </c>
      <c r="M78" s="5">
        <f t="shared" si="10"/>
        <v>-4.2889363022122122</v>
      </c>
      <c r="N78" s="5">
        <f t="shared" si="11"/>
        <v>0.46489783997037781</v>
      </c>
      <c r="O78" s="5">
        <f t="shared" si="12"/>
        <v>-205.1491062658603</v>
      </c>
      <c r="P78" s="5">
        <f t="shared" si="13"/>
        <v>-724.68868851278717</v>
      </c>
      <c r="Q78" s="5">
        <f t="shared" si="14"/>
        <v>0.46324793179445578</v>
      </c>
      <c r="R78">
        <f t="shared" si="15"/>
        <v>-39.50039303677238</v>
      </c>
      <c r="S78">
        <f t="shared" si="16"/>
        <v>-720.399752210575</v>
      </c>
      <c r="T78">
        <f t="shared" si="17"/>
        <v>-1.6499081759220324E-3</v>
      </c>
    </row>
    <row r="79" spans="1:20" ht="13" thickBot="1">
      <c r="A79" s="43" t="s">
        <v>174</v>
      </c>
      <c r="B79" s="44">
        <v>5028.41</v>
      </c>
      <c r="C79" s="45">
        <v>5070.6540000000005</v>
      </c>
      <c r="D79" s="45">
        <v>-23.030362149999998</v>
      </c>
      <c r="E79" s="45">
        <v>-67.753351809999998</v>
      </c>
      <c r="F79" s="46">
        <v>2225174.0550000002</v>
      </c>
      <c r="G79" s="46">
        <v>-5439957.9289999995</v>
      </c>
      <c r="H79" s="46">
        <v>-2481797.8530000001</v>
      </c>
      <c r="I79" s="47">
        <v>103.717</v>
      </c>
      <c r="J79" s="47">
        <v>-847.99199999999996</v>
      </c>
      <c r="K79" s="47">
        <v>-4.2480000000000002</v>
      </c>
      <c r="L79" s="5">
        <f t="shared" si="9"/>
        <v>143.21677210043185</v>
      </c>
      <c r="M79" s="5">
        <f t="shared" si="10"/>
        <v>-127.59289978911639</v>
      </c>
      <c r="N79" s="5">
        <f t="shared" si="11"/>
        <v>-4.2342778211173524</v>
      </c>
      <c r="O79" s="5">
        <f t="shared" si="12"/>
        <v>103.71673226245689</v>
      </c>
      <c r="P79" s="5">
        <f t="shared" si="13"/>
        <v>-847.99130637572159</v>
      </c>
      <c r="Q79" s="5">
        <f t="shared" si="14"/>
        <v>-4.2480055808114798</v>
      </c>
      <c r="R79">
        <f t="shared" si="15"/>
        <v>-39.500039837974967</v>
      </c>
      <c r="S79">
        <f t="shared" si="16"/>
        <v>-720.39840658660523</v>
      </c>
      <c r="T79">
        <f t="shared" si="17"/>
        <v>-1.3727759694127428E-2</v>
      </c>
    </row>
    <row r="80" spans="1:20" ht="13" thickBot="1">
      <c r="A80" s="43" t="s">
        <v>175</v>
      </c>
      <c r="B80" s="44">
        <v>5031.3599999999997</v>
      </c>
      <c r="C80" s="45">
        <v>5073.6040000000003</v>
      </c>
      <c r="D80" s="45">
        <v>-23.027394390000001</v>
      </c>
      <c r="E80" s="45">
        <v>-67.7549736</v>
      </c>
      <c r="F80" s="46">
        <v>2225069.8119999999</v>
      </c>
      <c r="G80" s="46">
        <v>-5440142.5209999997</v>
      </c>
      <c r="H80" s="46">
        <v>-2481496.2940000002</v>
      </c>
      <c r="I80" s="47">
        <v>-62.65</v>
      </c>
      <c r="J80" s="47">
        <v>-519.06600000000003</v>
      </c>
      <c r="K80" s="47">
        <v>-1.2629999999999999</v>
      </c>
      <c r="L80" s="5">
        <f t="shared" si="9"/>
        <v>-23.148965003472355</v>
      </c>
      <c r="M80" s="5">
        <f t="shared" si="10"/>
        <v>201.33321179969991</v>
      </c>
      <c r="N80" s="5">
        <f t="shared" si="11"/>
        <v>-1.2856125316879456</v>
      </c>
      <c r="O80" s="5">
        <f t="shared" si="12"/>
        <v>-62.649887762112243</v>
      </c>
      <c r="P80" s="5">
        <f t="shared" si="13"/>
        <v>-519.06596864284643</v>
      </c>
      <c r="Q80" s="5">
        <f t="shared" si="14"/>
        <v>-1.263054497878386</v>
      </c>
      <c r="R80">
        <f t="shared" si="15"/>
        <v>-39.500922758639888</v>
      </c>
      <c r="S80">
        <f t="shared" si="16"/>
        <v>-720.39918044254637</v>
      </c>
      <c r="T80">
        <f t="shared" si="17"/>
        <v>2.2558033809559674E-2</v>
      </c>
    </row>
    <row r="81" spans="1:20" ht="13" thickBot="1">
      <c r="A81" s="43" t="s">
        <v>176</v>
      </c>
      <c r="B81" s="44">
        <v>5033.8370000000004</v>
      </c>
      <c r="C81" s="45">
        <v>5076.0810000000001</v>
      </c>
      <c r="D81" s="45">
        <v>-23.030850210000001</v>
      </c>
      <c r="E81" s="45">
        <v>-67.755689349999997</v>
      </c>
      <c r="F81" s="46">
        <v>2224945.9939999999</v>
      </c>
      <c r="G81" s="46">
        <v>-5440033.7419999996</v>
      </c>
      <c r="H81" s="46">
        <v>-2481849.7579999999</v>
      </c>
      <c r="I81" s="47">
        <v>-136.07</v>
      </c>
      <c r="J81" s="47">
        <v>-902.08600000000001</v>
      </c>
      <c r="K81" s="47">
        <v>1.17</v>
      </c>
      <c r="L81" s="5">
        <f t="shared" si="9"/>
        <v>-96.570748948787099</v>
      </c>
      <c r="M81" s="5">
        <f t="shared" si="10"/>
        <v>-181.6859376779708</v>
      </c>
      <c r="N81" s="5">
        <f t="shared" si="11"/>
        <v>1.192297168390013</v>
      </c>
      <c r="O81" s="5">
        <f t="shared" si="12"/>
        <v>-136.07068014013049</v>
      </c>
      <c r="P81" s="5">
        <f t="shared" si="13"/>
        <v>-902.08558972025457</v>
      </c>
      <c r="Q81" s="5">
        <f t="shared" si="14"/>
        <v>1.1709498355289725</v>
      </c>
      <c r="R81">
        <f t="shared" si="15"/>
        <v>-39.499931191343393</v>
      </c>
      <c r="S81">
        <f t="shared" si="16"/>
        <v>-720.39965204228383</v>
      </c>
      <c r="T81">
        <f t="shared" si="17"/>
        <v>-2.1347332861040513E-2</v>
      </c>
    </row>
    <row r="82" spans="1:20" ht="13" thickBot="1">
      <c r="A82" s="48" t="s">
        <v>177</v>
      </c>
      <c r="B82" s="44">
        <v>5029.53</v>
      </c>
      <c r="C82" s="45">
        <v>5071.7740000000003</v>
      </c>
      <c r="D82" s="45">
        <v>-23.028638189999999</v>
      </c>
      <c r="E82" s="45">
        <v>-67.752807540000006</v>
      </c>
      <c r="F82" s="46">
        <v>2225254.42</v>
      </c>
      <c r="G82" s="46">
        <v>-5440006.9289999995</v>
      </c>
      <c r="H82" s="46">
        <v>-2481622.4470000002</v>
      </c>
      <c r="I82" s="47">
        <v>159.55000000000001</v>
      </c>
      <c r="J82" s="47">
        <v>-656.92100000000005</v>
      </c>
      <c r="K82" s="47">
        <v>-3.1070000000000002</v>
      </c>
      <c r="L82" s="5">
        <f t="shared" si="9"/>
        <v>199.05033201704893</v>
      </c>
      <c r="M82" s="5">
        <f t="shared" si="10"/>
        <v>63.478184783308329</v>
      </c>
      <c r="N82" s="5">
        <f t="shared" si="11"/>
        <v>-3.1152209407265659</v>
      </c>
      <c r="O82" s="5">
        <f t="shared" si="12"/>
        <v>159.54978296493061</v>
      </c>
      <c r="P82" s="5">
        <f t="shared" si="13"/>
        <v>-656.92020324645034</v>
      </c>
      <c r="Q82" s="5">
        <f t="shared" si="14"/>
        <v>-3.1069275093959163</v>
      </c>
      <c r="R82">
        <f t="shared" si="15"/>
        <v>-39.500549052118316</v>
      </c>
      <c r="S82">
        <f t="shared" si="16"/>
        <v>-720.39838802975862</v>
      </c>
      <c r="T82">
        <f t="shared" si="17"/>
        <v>8.2934313306495255E-3</v>
      </c>
    </row>
    <row r="83" spans="1:20" ht="13" thickBot="1">
      <c r="A83" s="43" t="s">
        <v>178</v>
      </c>
      <c r="B83" s="44">
        <v>5033.1350000000002</v>
      </c>
      <c r="C83" s="45">
        <v>5075.3789999999999</v>
      </c>
      <c r="D83" s="45">
        <v>-23.028367849999999</v>
      </c>
      <c r="E83" s="45">
        <v>-67.756558179999999</v>
      </c>
      <c r="F83" s="46">
        <v>2224904</v>
      </c>
      <c r="G83" s="46">
        <v>-5440166.5039999997</v>
      </c>
      <c r="H83" s="46">
        <v>-2481596.2829999998</v>
      </c>
      <c r="I83" s="47">
        <v>-225.2</v>
      </c>
      <c r="J83" s="47">
        <v>-626.95899999999995</v>
      </c>
      <c r="K83" s="47">
        <v>0.499</v>
      </c>
      <c r="L83" s="5">
        <f t="shared" si="9"/>
        <v>-185.69917960999473</v>
      </c>
      <c r="M83" s="5">
        <f t="shared" si="10"/>
        <v>93.440305566793654</v>
      </c>
      <c r="N83" s="5">
        <f t="shared" si="11"/>
        <v>0.4898507551158886</v>
      </c>
      <c r="O83" s="5">
        <f t="shared" si="12"/>
        <v>-225.19982971360201</v>
      </c>
      <c r="P83" s="5">
        <f t="shared" si="13"/>
        <v>-626.95950279882538</v>
      </c>
      <c r="Q83" s="5">
        <f t="shared" si="14"/>
        <v>0.499163647492054</v>
      </c>
      <c r="R83">
        <f t="shared" si="15"/>
        <v>-39.500650103607285</v>
      </c>
      <c r="S83">
        <f t="shared" si="16"/>
        <v>-720.39980836561904</v>
      </c>
      <c r="T83">
        <f t="shared" si="17"/>
        <v>9.3128923761653937E-3</v>
      </c>
    </row>
    <row r="84" spans="1:20" ht="13" thickBot="1">
      <c r="A84" s="43" t="s">
        <v>179</v>
      </c>
      <c r="B84" s="44">
        <v>5031.9889999999996</v>
      </c>
      <c r="C84" s="45">
        <v>5074.2330000000002</v>
      </c>
      <c r="D84" s="45">
        <v>-23.031189319999999</v>
      </c>
      <c r="E84" s="45">
        <v>-67.753790159999994</v>
      </c>
      <c r="F84" s="46">
        <v>2225120.1039999998</v>
      </c>
      <c r="G84" s="46">
        <v>-5439944.8039999995</v>
      </c>
      <c r="H84" s="46">
        <v>-2481883.6239999998</v>
      </c>
      <c r="I84" s="47">
        <v>58.75</v>
      </c>
      <c r="J84" s="47">
        <v>-939.67</v>
      </c>
      <c r="K84" s="47">
        <v>-0.68200000000000005</v>
      </c>
      <c r="L84" s="5">
        <f t="shared" si="9"/>
        <v>98.250000150491914</v>
      </c>
      <c r="M84" s="5">
        <f t="shared" si="10"/>
        <v>-219.27078565193077</v>
      </c>
      <c r="N84" s="5">
        <f t="shared" si="11"/>
        <v>-0.65724956904888643</v>
      </c>
      <c r="O84" s="5">
        <f t="shared" si="12"/>
        <v>58.750179196947485</v>
      </c>
      <c r="P84" s="5">
        <f t="shared" si="13"/>
        <v>-939.66971561927744</v>
      </c>
      <c r="Q84" s="5">
        <f t="shared" si="14"/>
        <v>-0.68165577084499773</v>
      </c>
      <c r="R84">
        <f t="shared" si="15"/>
        <v>-39.499820953544429</v>
      </c>
      <c r="S84">
        <f t="shared" si="16"/>
        <v>-720.3989299673467</v>
      </c>
      <c r="T84">
        <f t="shared" si="17"/>
        <v>-2.4406201796111304E-2</v>
      </c>
    </row>
    <row r="85" spans="1:20" ht="13" thickBot="1">
      <c r="A85" s="43" t="s">
        <v>180</v>
      </c>
      <c r="B85" s="44">
        <v>5029.3649999999998</v>
      </c>
      <c r="C85" s="45">
        <v>5071.6090000000004</v>
      </c>
      <c r="D85" s="45">
        <v>-23.027047270000001</v>
      </c>
      <c r="E85" s="45">
        <v>-67.754076400000002</v>
      </c>
      <c r="F85" s="46">
        <v>2225160.0019999999</v>
      </c>
      <c r="G85" s="46">
        <v>-5440119.9079999998</v>
      </c>
      <c r="H85" s="46">
        <v>-2481460.1069999998</v>
      </c>
      <c r="I85" s="47">
        <v>29.388000000000002</v>
      </c>
      <c r="J85" s="47">
        <v>-480.59399999999999</v>
      </c>
      <c r="K85" s="47">
        <v>-3.254</v>
      </c>
      <c r="L85" s="5">
        <f t="shared" si="9"/>
        <v>68.889009505715237</v>
      </c>
      <c r="M85" s="5">
        <f t="shared" si="10"/>
        <v>239.80541244196434</v>
      </c>
      <c r="N85" s="5">
        <f t="shared" si="11"/>
        <v>-3.281574455286659</v>
      </c>
      <c r="O85" s="5">
        <f t="shared" si="12"/>
        <v>29.387997952088483</v>
      </c>
      <c r="P85" s="5">
        <f t="shared" si="13"/>
        <v>-480.59329993108258</v>
      </c>
      <c r="Q85" s="5">
        <f t="shared" si="14"/>
        <v>-3.254082741668725</v>
      </c>
      <c r="R85">
        <f t="shared" si="15"/>
        <v>-39.501011553626753</v>
      </c>
      <c r="S85">
        <f t="shared" si="16"/>
        <v>-720.39871237304692</v>
      </c>
      <c r="T85">
        <f t="shared" si="17"/>
        <v>2.749171361793401E-2</v>
      </c>
    </row>
    <row r="86" spans="1:20" ht="13" thickBot="1">
      <c r="A86" s="43" t="s">
        <v>181</v>
      </c>
      <c r="B86" s="44">
        <v>5030.2709999999997</v>
      </c>
      <c r="C86" s="45">
        <v>5072.5150000000003</v>
      </c>
      <c r="D86" s="45">
        <v>-23.03049047</v>
      </c>
      <c r="E86" s="45">
        <v>-67.756630729999998</v>
      </c>
      <c r="F86" s="46">
        <v>2224861.2749999999</v>
      </c>
      <c r="G86" s="46">
        <v>-5440081.6969999997</v>
      </c>
      <c r="H86" s="46">
        <v>-2481811.67</v>
      </c>
      <c r="I86" s="47">
        <v>-232.63800000000001</v>
      </c>
      <c r="J86" s="47">
        <v>-862.21500000000003</v>
      </c>
      <c r="K86" s="47">
        <v>-2.3929999999999998</v>
      </c>
      <c r="L86" s="5">
        <f t="shared" si="9"/>
        <v>-193.13868930353726</v>
      </c>
      <c r="M86" s="5">
        <f t="shared" si="10"/>
        <v>-141.81626947142473</v>
      </c>
      <c r="N86" s="5">
        <f t="shared" si="11"/>
        <v>-2.3755008576452354</v>
      </c>
      <c r="O86" s="5">
        <f t="shared" si="12"/>
        <v>-232.63870323851603</v>
      </c>
      <c r="P86" s="5">
        <f t="shared" si="13"/>
        <v>-862.21577081706732</v>
      </c>
      <c r="Q86" s="5">
        <f t="shared" si="14"/>
        <v>-2.3929224278890615</v>
      </c>
      <c r="R86">
        <f t="shared" si="15"/>
        <v>-39.500013934978767</v>
      </c>
      <c r="S86">
        <f t="shared" si="16"/>
        <v>-720.39950134564265</v>
      </c>
      <c r="T86">
        <f t="shared" si="17"/>
        <v>-1.7421570243826068E-2</v>
      </c>
    </row>
    <row r="87" spans="1:20" ht="13" thickBot="1">
      <c r="A87" s="43" t="s">
        <v>182</v>
      </c>
      <c r="B87" s="44">
        <v>5025.1719999999996</v>
      </c>
      <c r="C87" s="45">
        <v>5067.4160000000002</v>
      </c>
      <c r="D87" s="45">
        <v>-23.029571300000001</v>
      </c>
      <c r="E87" s="45">
        <v>-67.752306450000006</v>
      </c>
      <c r="F87" s="46">
        <v>2225285.1609999998</v>
      </c>
      <c r="G87" s="46">
        <v>-5439946.3090000004</v>
      </c>
      <c r="H87" s="46">
        <v>-2481715.92</v>
      </c>
      <c r="I87" s="47">
        <v>210.952</v>
      </c>
      <c r="J87" s="47">
        <v>-760.34</v>
      </c>
      <c r="K87" s="47">
        <v>-7.4779999999999998</v>
      </c>
      <c r="L87" s="5">
        <f t="shared" si="9"/>
        <v>250.45236689793478</v>
      </c>
      <c r="M87" s="5">
        <f t="shared" si="10"/>
        <v>-39.942405457332839</v>
      </c>
      <c r="N87" s="5">
        <f t="shared" si="11"/>
        <v>-7.4749840344672709</v>
      </c>
      <c r="O87" s="5">
        <f t="shared" si="12"/>
        <v>210.95211668149241</v>
      </c>
      <c r="P87" s="5">
        <f t="shared" si="13"/>
        <v>-760.34016314093947</v>
      </c>
      <c r="Q87" s="5">
        <f t="shared" si="14"/>
        <v>-7.4781051270903731</v>
      </c>
      <c r="R87">
        <f t="shared" si="15"/>
        <v>-39.500250216442367</v>
      </c>
      <c r="S87">
        <f t="shared" si="16"/>
        <v>-720.39775768360664</v>
      </c>
      <c r="T87">
        <f t="shared" si="17"/>
        <v>-3.1210926231022285E-3</v>
      </c>
    </row>
    <row r="88" spans="1:20" ht="13" thickBot="1">
      <c r="A88" s="43" t="s">
        <v>183</v>
      </c>
      <c r="B88" s="44">
        <v>5035.82</v>
      </c>
      <c r="C88" s="45">
        <v>5078.0640000000003</v>
      </c>
      <c r="D88" s="45">
        <v>-23.027290789999999</v>
      </c>
      <c r="E88" s="45">
        <v>-67.756328300000007</v>
      </c>
      <c r="F88" s="46">
        <v>2224944.4389999998</v>
      </c>
      <c r="G88" s="46">
        <v>-5440203.0860000001</v>
      </c>
      <c r="H88" s="46">
        <v>-2481487.4709999999</v>
      </c>
      <c r="I88" s="47">
        <v>-201.62</v>
      </c>
      <c r="J88" s="47">
        <v>-507.58499999999998</v>
      </c>
      <c r="K88" s="47">
        <v>3.1960000000000002</v>
      </c>
      <c r="L88" s="5">
        <f t="shared" si="9"/>
        <v>-162.11889639975399</v>
      </c>
      <c r="M88" s="5">
        <f t="shared" si="10"/>
        <v>212.81526395175149</v>
      </c>
      <c r="N88" s="5">
        <f t="shared" si="11"/>
        <v>3.1724508573024082</v>
      </c>
      <c r="O88" s="5">
        <f t="shared" si="12"/>
        <v>-201.61987690978714</v>
      </c>
      <c r="P88" s="5">
        <f t="shared" si="13"/>
        <v>-507.5847875357598</v>
      </c>
      <c r="Q88" s="5">
        <f t="shared" si="14"/>
        <v>3.195451952864687</v>
      </c>
      <c r="R88">
        <f t="shared" si="15"/>
        <v>-39.500980510033145</v>
      </c>
      <c r="S88">
        <f t="shared" si="16"/>
        <v>-720.40005148751129</v>
      </c>
      <c r="T88">
        <f t="shared" si="17"/>
        <v>2.3001095562278806E-2</v>
      </c>
    </row>
    <row r="89" spans="1:20" ht="13" thickBot="1">
      <c r="A89" s="43" t="s">
        <v>184</v>
      </c>
      <c r="B89" s="44">
        <v>5037.2020000000002</v>
      </c>
      <c r="C89" s="45">
        <v>5079.4459999999999</v>
      </c>
      <c r="D89" s="45">
        <v>-23.031875200000002</v>
      </c>
      <c r="E89" s="45">
        <v>-67.754695600000005</v>
      </c>
      <c r="F89" s="46">
        <v>2225024.693</v>
      </c>
      <c r="G89" s="46">
        <v>-5439956.8799999999</v>
      </c>
      <c r="H89" s="46">
        <v>-2481955.622</v>
      </c>
      <c r="I89" s="47">
        <v>-34.130000000000003</v>
      </c>
      <c r="J89" s="47">
        <v>-1015.688</v>
      </c>
      <c r="K89" s="47">
        <v>4.5199999999999996</v>
      </c>
      <c r="L89" s="5">
        <f t="shared" si="9"/>
        <v>5.3686271840838771</v>
      </c>
      <c r="M89" s="5">
        <f t="shared" si="10"/>
        <v>-295.28854431597495</v>
      </c>
      <c r="N89" s="5">
        <f t="shared" si="11"/>
        <v>4.5534725084852852</v>
      </c>
      <c r="O89" s="5">
        <f t="shared" si="12"/>
        <v>-34.131026155004577</v>
      </c>
      <c r="P89" s="5">
        <f t="shared" si="13"/>
        <v>-1015.6883090232716</v>
      </c>
      <c r="Q89" s="5">
        <f t="shared" si="14"/>
        <v>4.5198680679824292</v>
      </c>
      <c r="R89">
        <f t="shared" si="15"/>
        <v>-39.499653339088454</v>
      </c>
      <c r="S89">
        <f t="shared" si="16"/>
        <v>-720.39976470729664</v>
      </c>
      <c r="T89">
        <f t="shared" si="17"/>
        <v>-3.3604440502855937E-2</v>
      </c>
    </row>
    <row r="90" spans="1:20" ht="13" thickBot="1">
      <c r="A90" s="43" t="s">
        <v>185</v>
      </c>
      <c r="B90" s="44">
        <v>5025.0529999999999</v>
      </c>
      <c r="C90" s="45">
        <v>5067.2969999999996</v>
      </c>
      <c r="D90" s="45">
        <v>-23.027146429999998</v>
      </c>
      <c r="E90" s="45">
        <v>-67.7529045</v>
      </c>
      <c r="F90" s="46">
        <v>2225268.1409999998</v>
      </c>
      <c r="G90" s="46">
        <v>-5440066.7419999996</v>
      </c>
      <c r="H90" s="46">
        <v>-2481468.5350000001</v>
      </c>
      <c r="I90" s="47">
        <v>149.60599999999999</v>
      </c>
      <c r="J90" s="47">
        <v>-491.584</v>
      </c>
      <c r="K90" s="47">
        <v>-7.569</v>
      </c>
      <c r="L90" s="5">
        <f t="shared" si="9"/>
        <v>189.10658151990972</v>
      </c>
      <c r="M90" s="5">
        <f t="shared" si="10"/>
        <v>228.81362905880465</v>
      </c>
      <c r="N90" s="5">
        <f t="shared" si="11"/>
        <v>-7.5959849699388116</v>
      </c>
      <c r="O90" s="5">
        <f t="shared" si="12"/>
        <v>149.60562554086928</v>
      </c>
      <c r="P90" s="5">
        <f t="shared" si="13"/>
        <v>-491.58427785250171</v>
      </c>
      <c r="Q90" s="5">
        <f t="shared" si="14"/>
        <v>-7.5689966777023585</v>
      </c>
      <c r="R90">
        <f t="shared" si="15"/>
        <v>-39.500955979040441</v>
      </c>
      <c r="S90">
        <f t="shared" si="16"/>
        <v>-720.39790691130634</v>
      </c>
      <c r="T90">
        <f t="shared" si="17"/>
        <v>2.6988292236453049E-2</v>
      </c>
    </row>
    <row r="91" spans="1:20" ht="13" thickBot="1">
      <c r="A91" s="43" t="s">
        <v>186</v>
      </c>
      <c r="B91" s="44">
        <v>5035.82</v>
      </c>
      <c r="C91" s="45">
        <v>5078.0640000000003</v>
      </c>
      <c r="D91" s="45">
        <v>-23.029603040000001</v>
      </c>
      <c r="E91" s="45">
        <v>-67.757487850000004</v>
      </c>
      <c r="F91" s="46">
        <v>2224796.392</v>
      </c>
      <c r="G91" s="46">
        <v>-5440155.3219999997</v>
      </c>
      <c r="H91" s="46">
        <v>-2481723.3229999999</v>
      </c>
      <c r="I91" s="47">
        <v>-320.565</v>
      </c>
      <c r="J91" s="47">
        <v>-763.86099999999999</v>
      </c>
      <c r="K91" s="47">
        <v>3.165</v>
      </c>
      <c r="L91" s="5">
        <f t="shared" si="9"/>
        <v>-281.06492706402537</v>
      </c>
      <c r="M91" s="5">
        <f t="shared" si="10"/>
        <v>-43.460606153309499</v>
      </c>
      <c r="N91" s="5">
        <f t="shared" si="11"/>
        <v>3.1721950190598633</v>
      </c>
      <c r="O91" s="5">
        <f t="shared" si="12"/>
        <v>-320.56523386564993</v>
      </c>
      <c r="P91" s="5">
        <f t="shared" si="13"/>
        <v>-763.86096856655274</v>
      </c>
      <c r="Q91" s="5">
        <f t="shared" si="14"/>
        <v>3.1653874895757212</v>
      </c>
      <c r="R91">
        <f t="shared" si="15"/>
        <v>-39.500306801624561</v>
      </c>
      <c r="S91">
        <f t="shared" si="16"/>
        <v>-720.40036241324322</v>
      </c>
      <c r="T91">
        <f t="shared" si="17"/>
        <v>-6.8075294841420941E-3</v>
      </c>
    </row>
    <row r="92" spans="1:20" ht="13" thickBot="1">
      <c r="A92" s="43" t="s">
        <v>187</v>
      </c>
      <c r="B92" s="44">
        <v>5025.9430000000002</v>
      </c>
      <c r="C92" s="45">
        <v>5068.1869999999999</v>
      </c>
      <c r="D92" s="45">
        <v>-23.030682219999999</v>
      </c>
      <c r="E92" s="45">
        <v>-67.752305980000003</v>
      </c>
      <c r="F92" s="46">
        <v>2225267.2370000002</v>
      </c>
      <c r="G92" s="46">
        <v>-5439902.3650000002</v>
      </c>
      <c r="H92" s="46">
        <v>-2481829.5350000001</v>
      </c>
      <c r="I92" s="47">
        <v>210.99799999999999</v>
      </c>
      <c r="J92" s="47">
        <v>-883.46699999999998</v>
      </c>
      <c r="K92" s="47">
        <v>-6.7229999999999999</v>
      </c>
      <c r="L92" s="5">
        <f t="shared" si="9"/>
        <v>250.49838099688691</v>
      </c>
      <c r="M92" s="5">
        <f t="shared" si="10"/>
        <v>-163.06883949263977</v>
      </c>
      <c r="N92" s="5">
        <f t="shared" si="11"/>
        <v>-6.7053987552875682</v>
      </c>
      <c r="O92" s="5">
        <f t="shared" si="12"/>
        <v>210.99844969877307</v>
      </c>
      <c r="P92" s="5">
        <f t="shared" si="13"/>
        <v>-883.46668356752014</v>
      </c>
      <c r="Q92" s="5">
        <f t="shared" si="14"/>
        <v>-6.7224875357479164</v>
      </c>
      <c r="R92">
        <f t="shared" si="15"/>
        <v>-39.499931298113836</v>
      </c>
      <c r="S92">
        <f t="shared" si="16"/>
        <v>-720.39784407488037</v>
      </c>
      <c r="T92">
        <f t="shared" si="17"/>
        <v>-1.7088780460348119E-2</v>
      </c>
    </row>
    <row r="93" spans="1:20" ht="13" thickBot="1">
      <c r="A93" s="43" t="s">
        <v>188</v>
      </c>
      <c r="B93" s="44">
        <v>5032.3019999999997</v>
      </c>
      <c r="C93" s="45">
        <v>5074.5460000000003</v>
      </c>
      <c r="D93" s="45">
        <v>-23.026567270000001</v>
      </c>
      <c r="E93" s="45">
        <v>-67.755056620000005</v>
      </c>
      <c r="F93" s="46">
        <v>2225075.8330000001</v>
      </c>
      <c r="G93" s="46">
        <v>-5440179.7379999999</v>
      </c>
      <c r="H93" s="46">
        <v>-2481412.2949999999</v>
      </c>
      <c r="I93" s="47">
        <v>-71.167000000000002</v>
      </c>
      <c r="J93" s="47">
        <v>-427.39400000000001</v>
      </c>
      <c r="K93" s="47">
        <v>-0.314</v>
      </c>
      <c r="L93" s="5">
        <f t="shared" si="9"/>
        <v>-31.665407862981326</v>
      </c>
      <c r="M93" s="5">
        <f t="shared" si="10"/>
        <v>293.00533351274669</v>
      </c>
      <c r="N93" s="5">
        <f t="shared" si="11"/>
        <v>-0.34655304728192959</v>
      </c>
      <c r="O93" s="5">
        <f t="shared" si="12"/>
        <v>-71.166577418771752</v>
      </c>
      <c r="P93" s="5">
        <f t="shared" si="13"/>
        <v>-427.39397643303317</v>
      </c>
      <c r="Q93" s="5">
        <f t="shared" si="14"/>
        <v>-0.31364802945074644</v>
      </c>
      <c r="R93">
        <f t="shared" si="15"/>
        <v>-39.501169555790426</v>
      </c>
      <c r="S93">
        <f t="shared" si="16"/>
        <v>-720.39930994577981</v>
      </c>
      <c r="T93">
        <f t="shared" si="17"/>
        <v>3.2905017831183159E-2</v>
      </c>
    </row>
    <row r="94" spans="1:20" ht="13" thickBot="1">
      <c r="A94" s="43" t="s">
        <v>189</v>
      </c>
      <c r="B94" s="44">
        <v>5039.8289999999997</v>
      </c>
      <c r="C94" s="45">
        <v>5082.0730000000003</v>
      </c>
      <c r="D94" s="45">
        <v>-23.032414339999999</v>
      </c>
      <c r="E94" s="45">
        <v>-67.755490839999993</v>
      </c>
      <c r="F94" s="46">
        <v>2224941.2540000002</v>
      </c>
      <c r="G94" s="46">
        <v>-5439968.3600000003</v>
      </c>
      <c r="H94" s="46">
        <v>-2482011.6409999998</v>
      </c>
      <c r="I94" s="47">
        <v>-115.706</v>
      </c>
      <c r="J94" s="47">
        <v>-1075.444</v>
      </c>
      <c r="K94" s="47">
        <v>7.1360000000000001</v>
      </c>
      <c r="L94" s="5">
        <f t="shared" si="9"/>
        <v>-76.206170393259811</v>
      </c>
      <c r="M94" s="5">
        <f t="shared" si="10"/>
        <v>-355.04352004442205</v>
      </c>
      <c r="N94" s="5">
        <f t="shared" si="11"/>
        <v>7.1765923809662837</v>
      </c>
      <c r="O94" s="5">
        <f t="shared" si="12"/>
        <v>-115.70568286749526</v>
      </c>
      <c r="P94" s="5">
        <f t="shared" si="13"/>
        <v>-1075.4437963330645</v>
      </c>
      <c r="Q94" s="5">
        <f t="shared" si="14"/>
        <v>7.1357045624488933</v>
      </c>
      <c r="R94">
        <f t="shared" si="15"/>
        <v>-39.499512474235445</v>
      </c>
      <c r="S94">
        <f t="shared" si="16"/>
        <v>-720.40027628864243</v>
      </c>
      <c r="T94">
        <f t="shared" si="17"/>
        <v>-4.0887818517390428E-2</v>
      </c>
    </row>
    <row r="95" spans="1:20" ht="13" thickBot="1">
      <c r="A95" s="43" t="s">
        <v>190</v>
      </c>
      <c r="B95" s="44">
        <v>5020.9309999999996</v>
      </c>
      <c r="C95" s="45">
        <v>5063.1750000000002</v>
      </c>
      <c r="D95" s="45">
        <v>-23.02786811</v>
      </c>
      <c r="E95" s="45">
        <v>-67.751648810000006</v>
      </c>
      <c r="F95" s="46">
        <v>2225374.0819999999</v>
      </c>
      <c r="G95" s="46">
        <v>-5439985.5020000003</v>
      </c>
      <c r="H95" s="46">
        <v>-2481540.5350000001</v>
      </c>
      <c r="I95" s="47">
        <v>278.41699999999997</v>
      </c>
      <c r="J95" s="47">
        <v>-571.57100000000003</v>
      </c>
      <c r="K95" s="47">
        <v>-11.702</v>
      </c>
      <c r="L95" s="5">
        <f t="shared" si="9"/>
        <v>317.91777462117466</v>
      </c>
      <c r="M95" s="5">
        <f t="shared" si="10"/>
        <v>148.82551627267748</v>
      </c>
      <c r="N95" s="5">
        <f t="shared" si="11"/>
        <v>-11.720475926447953</v>
      </c>
      <c r="O95" s="5">
        <f t="shared" si="12"/>
        <v>278.41705442119888</v>
      </c>
      <c r="P95" s="5">
        <f t="shared" si="13"/>
        <v>-571.57158369284252</v>
      </c>
      <c r="Q95" s="5">
        <f t="shared" si="14"/>
        <v>-11.701765134738224</v>
      </c>
      <c r="R95">
        <f t="shared" si="15"/>
        <v>-39.500720199975774</v>
      </c>
      <c r="S95">
        <f t="shared" si="16"/>
        <v>-720.39709996552006</v>
      </c>
      <c r="T95">
        <f t="shared" si="17"/>
        <v>1.8710791709729335E-2</v>
      </c>
    </row>
    <row r="96" spans="1:20" ht="13" thickBot="1">
      <c r="A96" s="43" t="s">
        <v>191</v>
      </c>
      <c r="B96" s="44">
        <v>5032.2920000000004</v>
      </c>
      <c r="C96" s="45">
        <v>5074.5360000000001</v>
      </c>
      <c r="D96" s="45">
        <v>-23.028161789999999</v>
      </c>
      <c r="E96" s="45">
        <v>-67.757979219999996</v>
      </c>
      <c r="F96" s="46">
        <v>2224772.1609999998</v>
      </c>
      <c r="G96" s="46">
        <v>-5440229.2350000003</v>
      </c>
      <c r="H96" s="46">
        <v>-2481574.9350000001</v>
      </c>
      <c r="I96" s="47">
        <v>-370.97399999999999</v>
      </c>
      <c r="J96" s="47">
        <v>-604.12400000000002</v>
      </c>
      <c r="K96" s="47">
        <v>-0.34899999999999998</v>
      </c>
      <c r="L96" s="5">
        <f t="shared" si="9"/>
        <v>-331.47384554849879</v>
      </c>
      <c r="M96" s="5">
        <f t="shared" si="10"/>
        <v>116.27586026309893</v>
      </c>
      <c r="N96" s="5">
        <f t="shared" si="11"/>
        <v>-0.3596186890071067</v>
      </c>
      <c r="O96" s="5">
        <f t="shared" si="12"/>
        <v>-370.97455042604855</v>
      </c>
      <c r="P96" s="5">
        <f t="shared" si="13"/>
        <v>-604.12423499588658</v>
      </c>
      <c r="Q96" s="5">
        <f t="shared" si="14"/>
        <v>-0.34861679765916165</v>
      </c>
      <c r="R96">
        <f t="shared" si="15"/>
        <v>-39.500704877549765</v>
      </c>
      <c r="S96">
        <f t="shared" si="16"/>
        <v>-720.40009525898552</v>
      </c>
      <c r="T96">
        <f t="shared" si="17"/>
        <v>1.1001891347945048E-2</v>
      </c>
    </row>
    <row r="97" spans="1:20" ht="13" thickBot="1">
      <c r="A97" s="43" t="s">
        <v>192</v>
      </c>
      <c r="B97" s="44">
        <v>5031.0219999999999</v>
      </c>
      <c r="C97" s="45">
        <v>5073.2659999999996</v>
      </c>
      <c r="D97" s="45">
        <v>-23.032339019999998</v>
      </c>
      <c r="E97" s="45">
        <v>-67.752807930000003</v>
      </c>
      <c r="F97" s="46">
        <v>2225194.1490000002</v>
      </c>
      <c r="G97" s="46">
        <v>-5439859.6909999996</v>
      </c>
      <c r="H97" s="46">
        <v>-2482000.5129999998</v>
      </c>
      <c r="I97" s="47">
        <v>159.506</v>
      </c>
      <c r="J97" s="47">
        <v>-1067.095</v>
      </c>
      <c r="K97" s="47">
        <v>-1.671</v>
      </c>
      <c r="L97" s="5">
        <f t="shared" si="9"/>
        <v>199.00536167294717</v>
      </c>
      <c r="M97" s="5">
        <f t="shared" si="10"/>
        <v>-346.6965620359444</v>
      </c>
      <c r="N97" s="5">
        <f t="shared" si="11"/>
        <v>-1.6328275736284183</v>
      </c>
      <c r="O97" s="5">
        <f t="shared" si="12"/>
        <v>159.50588173037721</v>
      </c>
      <c r="P97" s="5">
        <f t="shared" si="13"/>
        <v>-1067.0951157118932</v>
      </c>
      <c r="Q97" s="5">
        <f t="shared" si="14"/>
        <v>-1.6710663348407024</v>
      </c>
      <c r="R97">
        <f t="shared" si="15"/>
        <v>-39.499479942569963</v>
      </c>
      <c r="S97">
        <f t="shared" si="16"/>
        <v>-720.39855367594873</v>
      </c>
      <c r="T97">
        <f t="shared" si="17"/>
        <v>-3.8238761212284089E-2</v>
      </c>
    </row>
    <row r="98" spans="1:20" ht="13" thickBot="1">
      <c r="A98" s="43" t="s">
        <v>193</v>
      </c>
      <c r="B98" s="44">
        <v>5029.9179999999997</v>
      </c>
      <c r="C98" s="45">
        <v>5072.1620000000003</v>
      </c>
      <c r="D98" s="45">
        <v>-23.025466730000002</v>
      </c>
      <c r="E98" s="45">
        <v>-67.754081170000006</v>
      </c>
      <c r="F98" s="46">
        <v>2225185.682</v>
      </c>
      <c r="G98" s="46">
        <v>-5440183.9850000003</v>
      </c>
      <c r="H98" s="46">
        <v>-2481299.1039999998</v>
      </c>
      <c r="I98" s="47">
        <v>28.899000000000001</v>
      </c>
      <c r="J98" s="47">
        <v>-305.41800000000001</v>
      </c>
      <c r="K98" s="47">
        <v>-2.69</v>
      </c>
      <c r="L98" s="5">
        <f t="shared" si="9"/>
        <v>68.39994243323828</v>
      </c>
      <c r="M98" s="5">
        <f t="shared" si="10"/>
        <v>414.9817674125652</v>
      </c>
      <c r="N98" s="5">
        <f t="shared" si="11"/>
        <v>-2.7376896370054737</v>
      </c>
      <c r="O98" s="5">
        <f t="shared" si="12"/>
        <v>28.898467008252467</v>
      </c>
      <c r="P98" s="5">
        <f t="shared" si="13"/>
        <v>-305.41700907416919</v>
      </c>
      <c r="Q98" s="5">
        <f t="shared" si="14"/>
        <v>-2.6903282277383198</v>
      </c>
      <c r="R98">
        <f t="shared" si="15"/>
        <v>-39.501475424985813</v>
      </c>
      <c r="S98">
        <f t="shared" si="16"/>
        <v>-720.39877648673439</v>
      </c>
      <c r="T98">
        <f t="shared" si="17"/>
        <v>4.7361409267153931E-2</v>
      </c>
    </row>
    <row r="99" spans="1:20" ht="13" thickBot="1">
      <c r="A99" s="43" t="s">
        <v>196</v>
      </c>
      <c r="B99" s="44">
        <v>5029.4089999999997</v>
      </c>
      <c r="C99" s="45">
        <v>5071.6530000000002</v>
      </c>
      <c r="D99" s="45">
        <v>-23.031770850000001</v>
      </c>
      <c r="E99" s="45">
        <v>-67.757507009999998</v>
      </c>
      <c r="F99" s="46">
        <v>2224756.7590000001</v>
      </c>
      <c r="G99" s="46">
        <v>-5440063.6009999998</v>
      </c>
      <c r="H99" s="46">
        <v>-2481941.929</v>
      </c>
      <c r="I99" s="47">
        <v>-322.52499999999998</v>
      </c>
      <c r="J99" s="47">
        <v>-1004.125</v>
      </c>
      <c r="K99" s="47">
        <v>-3.28</v>
      </c>
      <c r="L99" s="5">
        <f t="shared" si="9"/>
        <v>-283.02512225706806</v>
      </c>
      <c r="M99" s="5">
        <f t="shared" si="10"/>
        <v>-283.7251765251853</v>
      </c>
      <c r="N99" s="5">
        <f t="shared" si="11"/>
        <v>-3.2460309712012503</v>
      </c>
      <c r="O99" s="5">
        <f t="shared" si="12"/>
        <v>-322.52475775282068</v>
      </c>
      <c r="P99" s="5">
        <f t="shared" si="13"/>
        <v>-1004.1248144332079</v>
      </c>
      <c r="Q99" s="5">
        <f t="shared" si="14"/>
        <v>-3.2801071802485353</v>
      </c>
      <c r="R99">
        <f t="shared" si="15"/>
        <v>-39.499635495752614</v>
      </c>
      <c r="S99">
        <f t="shared" si="16"/>
        <v>-720.39963790802267</v>
      </c>
      <c r="T99">
        <f t="shared" si="17"/>
        <v>-3.4076209047285033E-2</v>
      </c>
    </row>
    <row r="100" spans="1:20" ht="13" thickBot="1">
      <c r="A100" s="43" t="s">
        <v>197</v>
      </c>
      <c r="B100" s="44">
        <v>5020.0450000000001</v>
      </c>
      <c r="C100" s="45">
        <v>5062.2889999999998</v>
      </c>
      <c r="D100" s="45">
        <v>-23.02940113</v>
      </c>
      <c r="E100" s="45">
        <v>-67.750200210000003</v>
      </c>
      <c r="F100" s="46">
        <v>2225486.1430000002</v>
      </c>
      <c r="G100" s="46">
        <v>-5439866.9639999997</v>
      </c>
      <c r="H100" s="46">
        <v>-2481696.557</v>
      </c>
      <c r="I100" s="47">
        <v>427.01299999999998</v>
      </c>
      <c r="J100" s="47">
        <v>-741.48400000000004</v>
      </c>
      <c r="K100" s="47">
        <v>-12.614000000000001</v>
      </c>
      <c r="L100" s="5">
        <f t="shared" si="9"/>
        <v>466.51344308042775</v>
      </c>
      <c r="M100" s="5">
        <f t="shared" si="10"/>
        <v>-21.087162590538455</v>
      </c>
      <c r="N100" s="5">
        <f t="shared" si="11"/>
        <v>-12.614078655489141</v>
      </c>
      <c r="O100" s="5">
        <f t="shared" si="12"/>
        <v>427.01317507396834</v>
      </c>
      <c r="P100" s="5">
        <f t="shared" si="13"/>
        <v>-741.48376956055313</v>
      </c>
      <c r="Q100" s="5">
        <f t="shared" si="14"/>
        <v>-12.613724436514588</v>
      </c>
      <c r="R100">
        <f t="shared" si="15"/>
        <v>-39.500268006459407</v>
      </c>
      <c r="S100">
        <f t="shared" si="16"/>
        <v>-720.39660697001466</v>
      </c>
      <c r="T100">
        <f t="shared" si="17"/>
        <v>3.5421897455378826E-4</v>
      </c>
    </row>
    <row r="101" spans="1:20" ht="13" thickBot="1">
      <c r="A101" s="43" t="s">
        <v>198</v>
      </c>
      <c r="B101" s="44">
        <v>5031.2359999999999</v>
      </c>
      <c r="C101" s="45">
        <v>5073.4799999999996</v>
      </c>
      <c r="D101" s="45">
        <v>-23.025798040000002</v>
      </c>
      <c r="E101" s="45">
        <v>-67.758313139999998</v>
      </c>
      <c r="F101" s="46">
        <v>2224778.8769999999</v>
      </c>
      <c r="G101" s="46">
        <v>-5440336.1550000003</v>
      </c>
      <c r="H101" s="46">
        <v>-2481333.415</v>
      </c>
      <c r="I101" s="47">
        <v>-405.23599999999999</v>
      </c>
      <c r="J101" s="47">
        <v>-342.14299999999997</v>
      </c>
      <c r="K101" s="47">
        <v>-1.387</v>
      </c>
      <c r="L101" s="5">
        <f t="shared" si="9"/>
        <v>-365.7346144759299</v>
      </c>
      <c r="M101" s="5">
        <f t="shared" si="10"/>
        <v>378.25670258363601</v>
      </c>
      <c r="N101" s="5">
        <f t="shared" si="11"/>
        <v>-1.4270574536888887</v>
      </c>
      <c r="O101" s="5">
        <f t="shared" si="12"/>
        <v>-405.2360014527963</v>
      </c>
      <c r="P101" s="5">
        <f t="shared" si="13"/>
        <v>-342.14336330888955</v>
      </c>
      <c r="Q101" s="5">
        <f t="shared" si="14"/>
        <v>-1.386547265573995</v>
      </c>
      <c r="R101">
        <f t="shared" si="15"/>
        <v>-39.501386976866399</v>
      </c>
      <c r="S101">
        <f t="shared" si="16"/>
        <v>-720.40006589252562</v>
      </c>
      <c r="T101">
        <f t="shared" si="17"/>
        <v>4.0510188114893708E-2</v>
      </c>
    </row>
    <row r="102" spans="1:20" ht="13" thickBot="1">
      <c r="A102" s="43" t="s">
        <v>199</v>
      </c>
      <c r="B102" s="44">
        <v>5035.25</v>
      </c>
      <c r="C102" s="45">
        <v>5077.4939999999997</v>
      </c>
      <c r="D102" s="45">
        <v>-23.033668580000001</v>
      </c>
      <c r="E102" s="45">
        <v>-67.754191180000007</v>
      </c>
      <c r="F102" s="46">
        <v>2225042.4640000002</v>
      </c>
      <c r="G102" s="46">
        <v>-5439863.648</v>
      </c>
      <c r="H102" s="46">
        <v>-2482137.7790000001</v>
      </c>
      <c r="I102" s="47">
        <v>17.613</v>
      </c>
      <c r="J102" s="47">
        <v>-1214.454</v>
      </c>
      <c r="K102" s="47">
        <v>2.5329999999999999</v>
      </c>
      <c r="L102" s="5">
        <f t="shared" si="9"/>
        <v>57.111982253508558</v>
      </c>
      <c r="M102" s="5">
        <f t="shared" si="10"/>
        <v>-494.05461991376859</v>
      </c>
      <c r="N102" s="5">
        <f t="shared" si="11"/>
        <v>2.5889594304682078</v>
      </c>
      <c r="O102" s="5">
        <f t="shared" si="12"/>
        <v>17.612863583510631</v>
      </c>
      <c r="P102" s="5">
        <f t="shared" si="13"/>
        <v>-1214.4540244910456</v>
      </c>
      <c r="Q102" s="5">
        <f t="shared" si="14"/>
        <v>2.5331261787576409</v>
      </c>
      <c r="R102">
        <f t="shared" si="15"/>
        <v>-39.499118669997927</v>
      </c>
      <c r="S102">
        <f t="shared" si="16"/>
        <v>-720.39940457727698</v>
      </c>
      <c r="T102">
        <f t="shared" si="17"/>
        <v>-5.5833251710566856E-2</v>
      </c>
    </row>
    <row r="103" spans="1:20" ht="13" thickBot="1">
      <c r="A103" s="43" t="s">
        <v>200</v>
      </c>
      <c r="B103" s="44">
        <v>5024.8860000000004</v>
      </c>
      <c r="C103" s="45">
        <v>5067.13</v>
      </c>
      <c r="D103" s="45">
        <v>-23.025387899999998</v>
      </c>
      <c r="E103" s="45">
        <v>-67.752100999999996</v>
      </c>
      <c r="F103" s="46">
        <v>2225373.2370000002</v>
      </c>
      <c r="G103" s="46">
        <v>-5440105.9539999999</v>
      </c>
      <c r="H103" s="46">
        <v>-2481289.0950000002</v>
      </c>
      <c r="I103" s="47">
        <v>232.03399999999999</v>
      </c>
      <c r="J103" s="47">
        <v>-296.68200000000002</v>
      </c>
      <c r="K103" s="47">
        <v>-7.726</v>
      </c>
      <c r="L103" s="5">
        <f t="shared" si="9"/>
        <v>271.53592150541363</v>
      </c>
      <c r="M103" s="5">
        <f t="shared" si="10"/>
        <v>423.71574600068629</v>
      </c>
      <c r="N103" s="5">
        <f t="shared" si="11"/>
        <v>-7.7762104052848997</v>
      </c>
      <c r="O103" s="5">
        <f t="shared" si="12"/>
        <v>232.03445427574016</v>
      </c>
      <c r="P103" s="5">
        <f t="shared" si="13"/>
        <v>-296.68192508554131</v>
      </c>
      <c r="Q103" s="5">
        <f t="shared" si="14"/>
        <v>-7.7266018199990611</v>
      </c>
      <c r="R103">
        <f t="shared" si="15"/>
        <v>-39.501467229673466</v>
      </c>
      <c r="S103">
        <f t="shared" si="16"/>
        <v>-720.39767108622755</v>
      </c>
      <c r="T103">
        <f t="shared" si="17"/>
        <v>4.9608585285838558E-2</v>
      </c>
    </row>
    <row r="104" spans="1:20" ht="13" thickBot="1">
      <c r="A104" s="43" t="s">
        <v>201</v>
      </c>
      <c r="B104" s="44">
        <v>5026.8220000000001</v>
      </c>
      <c r="C104" s="45">
        <v>5069.0659999999998</v>
      </c>
      <c r="D104" s="45">
        <v>-23.030068620000002</v>
      </c>
      <c r="E104" s="45">
        <v>-67.759269369999998</v>
      </c>
      <c r="F104" s="46">
        <v>2224616.463</v>
      </c>
      <c r="G104" s="46">
        <v>-5440198.1449999996</v>
      </c>
      <c r="H104" s="46">
        <v>-2481767.2919999999</v>
      </c>
      <c r="I104" s="47">
        <v>-503.31400000000002</v>
      </c>
      <c r="J104" s="47">
        <v>-815.46699999999998</v>
      </c>
      <c r="K104" s="47">
        <v>-5.851</v>
      </c>
      <c r="L104" s="5">
        <f t="shared" si="9"/>
        <v>-463.81373484231278</v>
      </c>
      <c r="M104" s="5">
        <f t="shared" si="10"/>
        <v>-95.067024949611863</v>
      </c>
      <c r="N104" s="5">
        <f t="shared" si="11"/>
        <v>-5.8376954146815834</v>
      </c>
      <c r="O104" s="5">
        <f t="shared" si="12"/>
        <v>-503.31385025527982</v>
      </c>
      <c r="P104" s="5">
        <f t="shared" si="13"/>
        <v>-815.46684519777</v>
      </c>
      <c r="Q104" s="5">
        <f t="shared" si="14"/>
        <v>-5.8514875673542406</v>
      </c>
      <c r="R104">
        <f t="shared" si="15"/>
        <v>-39.500115412967034</v>
      </c>
      <c r="S104">
        <f t="shared" si="16"/>
        <v>-720.39982024815811</v>
      </c>
      <c r="T104">
        <f t="shared" si="17"/>
        <v>-1.379215267265721E-2</v>
      </c>
    </row>
    <row r="105" spans="1:20" ht="13" thickBot="1">
      <c r="A105" s="43" t="s">
        <v>202</v>
      </c>
      <c r="B105" s="44">
        <v>5023.7269999999999</v>
      </c>
      <c r="C105" s="45">
        <v>5065.9709999999995</v>
      </c>
      <c r="D105" s="45">
        <v>-23.031487970000001</v>
      </c>
      <c r="E105" s="45">
        <v>-67.750259029999995</v>
      </c>
      <c r="F105" s="46">
        <v>2225447.58</v>
      </c>
      <c r="G105" s="46">
        <v>-5439788.6370000001</v>
      </c>
      <c r="H105" s="46">
        <v>-2481910.8530000001</v>
      </c>
      <c r="I105" s="47">
        <v>420.97300000000001</v>
      </c>
      <c r="J105" s="47">
        <v>-972.774</v>
      </c>
      <c r="K105" s="47">
        <v>-8.9619999999999997</v>
      </c>
      <c r="L105" s="5">
        <f t="shared" si="9"/>
        <v>460.47301750340819</v>
      </c>
      <c r="M105" s="5">
        <f t="shared" si="10"/>
        <v>-252.37699784383793</v>
      </c>
      <c r="N105" s="5">
        <f t="shared" si="11"/>
        <v>-8.9364596799353535</v>
      </c>
      <c r="O105" s="5">
        <f t="shared" si="12"/>
        <v>420.97333477364577</v>
      </c>
      <c r="P105" s="5">
        <f t="shared" si="13"/>
        <v>-972.77403640396449</v>
      </c>
      <c r="Q105" s="5">
        <f t="shared" si="14"/>
        <v>-8.9623813097379639</v>
      </c>
      <c r="R105">
        <f t="shared" si="15"/>
        <v>-39.499682729762412</v>
      </c>
      <c r="S105">
        <f t="shared" si="16"/>
        <v>-720.39703856012659</v>
      </c>
      <c r="T105">
        <f t="shared" si="17"/>
        <v>-2.5921629802610369E-2</v>
      </c>
    </row>
    <row r="106" spans="1:20" ht="13" thickBot="1">
      <c r="A106" s="49" t="s">
        <v>203</v>
      </c>
      <c r="B106" s="50">
        <v>5033.2849999999999</v>
      </c>
      <c r="C106" s="51">
        <v>5075.5290000000005</v>
      </c>
      <c r="D106" s="51">
        <v>-23.024357999999999</v>
      </c>
      <c r="E106" s="51">
        <v>-67.756657709999999</v>
      </c>
      <c r="F106" s="52">
        <v>2224960.4070000001</v>
      </c>
      <c r="G106" s="52">
        <v>-5440331.3990000002</v>
      </c>
      <c r="H106" s="52">
        <v>-2481187.327</v>
      </c>
      <c r="I106" s="53">
        <v>-235.417</v>
      </c>
      <c r="J106" s="53">
        <v>-182.536</v>
      </c>
      <c r="K106" s="53">
        <v>0.67700000000000005</v>
      </c>
      <c r="L106" s="5">
        <f t="shared" si="9"/>
        <v>-195.91506339003246</v>
      </c>
      <c r="M106" s="5">
        <f t="shared" si="10"/>
        <v>537.86435987614823</v>
      </c>
      <c r="N106" s="5">
        <f t="shared" si="11"/>
        <v>0.61744313866500988</v>
      </c>
      <c r="O106" s="5">
        <f t="shared" si="12"/>
        <v>-235.41688259507575</v>
      </c>
      <c r="P106" s="5">
        <f t="shared" si="13"/>
        <v>-182.53549267397585</v>
      </c>
      <c r="Q106" s="5">
        <f t="shared" si="14"/>
        <v>0.67711013524196062</v>
      </c>
      <c r="R106">
        <f t="shared" si="15"/>
        <v>-39.50181920504329</v>
      </c>
      <c r="S106">
        <f t="shared" si="16"/>
        <v>-720.39985255012402</v>
      </c>
      <c r="T106">
        <f t="shared" si="17"/>
        <v>5.9666996576950737E-2</v>
      </c>
    </row>
    <row r="107" spans="1:20" ht="13" thickBot="1">
      <c r="A107" s="43" t="s">
        <v>204</v>
      </c>
      <c r="B107" s="44">
        <v>5033.509</v>
      </c>
      <c r="C107" s="45">
        <v>5075.7529999999997</v>
      </c>
      <c r="D107" s="45">
        <v>-23.03449844</v>
      </c>
      <c r="E107" s="45">
        <v>-67.756349990000004</v>
      </c>
      <c r="F107" s="46">
        <v>2224823.267</v>
      </c>
      <c r="G107" s="46">
        <v>-5439912.6869999999</v>
      </c>
      <c r="H107" s="46">
        <v>-2482221.7400000002</v>
      </c>
      <c r="I107" s="47">
        <v>-203.834</v>
      </c>
      <c r="J107" s="47">
        <v>-1306.431</v>
      </c>
      <c r="K107" s="47">
        <v>0.77</v>
      </c>
      <c r="L107" s="5">
        <f t="shared" si="9"/>
        <v>-164.33538508821198</v>
      </c>
      <c r="M107" s="5">
        <f t="shared" si="10"/>
        <v>-586.0306745885598</v>
      </c>
      <c r="N107" s="5">
        <f t="shared" si="11"/>
        <v>0.83775557027229297</v>
      </c>
      <c r="O107" s="5">
        <f t="shared" si="12"/>
        <v>-203.83425113429345</v>
      </c>
      <c r="P107" s="5">
        <f t="shared" si="13"/>
        <v>-1306.4304619006721</v>
      </c>
      <c r="Q107" s="5">
        <f t="shared" si="14"/>
        <v>0.77011861444083252</v>
      </c>
      <c r="R107">
        <f t="shared" si="15"/>
        <v>-39.498866046081474</v>
      </c>
      <c r="S107">
        <f t="shared" si="16"/>
        <v>-720.39978731211227</v>
      </c>
      <c r="T107">
        <f t="shared" si="17"/>
        <v>-6.7636955831460455E-2</v>
      </c>
    </row>
    <row r="108" spans="1:20" ht="13" thickBot="1">
      <c r="A108" s="43" t="s">
        <v>205</v>
      </c>
      <c r="B108" s="44">
        <v>5016.7780000000002</v>
      </c>
      <c r="C108" s="45">
        <v>5059.0219999999999</v>
      </c>
      <c r="D108" s="45">
        <v>-23.026354739999999</v>
      </c>
      <c r="E108" s="45">
        <v>-67.749867249999994</v>
      </c>
      <c r="F108" s="46">
        <v>2225566.628</v>
      </c>
      <c r="G108" s="46">
        <v>-5439973.4910000004</v>
      </c>
      <c r="H108" s="46">
        <v>-2481384.5440000002</v>
      </c>
      <c r="I108" s="47">
        <v>461.17899999999997</v>
      </c>
      <c r="J108" s="47">
        <v>-403.84500000000003</v>
      </c>
      <c r="K108" s="47">
        <v>-15.852</v>
      </c>
      <c r="L108" s="5">
        <f t="shared" si="9"/>
        <v>500.67996479412056</v>
      </c>
      <c r="M108" s="5">
        <f t="shared" si="10"/>
        <v>316.55148112046174</v>
      </c>
      <c r="N108" s="5">
        <f t="shared" si="11"/>
        <v>-15.891911779529536</v>
      </c>
      <c r="O108" s="5">
        <f t="shared" si="12"/>
        <v>461.1788294656194</v>
      </c>
      <c r="P108" s="5">
        <f t="shared" si="13"/>
        <v>-403.84466637867092</v>
      </c>
      <c r="Q108" s="5">
        <f t="shared" si="14"/>
        <v>-15.853043119441907</v>
      </c>
      <c r="R108">
        <f t="shared" si="15"/>
        <v>-39.501135328501164</v>
      </c>
      <c r="S108">
        <f t="shared" si="16"/>
        <v>-720.39614749913267</v>
      </c>
      <c r="T108">
        <f t="shared" si="17"/>
        <v>3.8868660087629792E-2</v>
      </c>
    </row>
    <row r="109" spans="1:20" ht="13" thickBot="1">
      <c r="A109" s="43" t="s">
        <v>206</v>
      </c>
      <c r="B109" s="44">
        <v>5029.192</v>
      </c>
      <c r="C109" s="45">
        <v>5071.4359999999997</v>
      </c>
      <c r="D109" s="45">
        <v>-23.027329460000001</v>
      </c>
      <c r="E109" s="45">
        <v>-67.760104380000001</v>
      </c>
      <c r="F109" s="46">
        <v>2224582.9539999999</v>
      </c>
      <c r="G109" s="46">
        <v>-5440342.5109999999</v>
      </c>
      <c r="H109" s="46">
        <v>-2481488.8229999999</v>
      </c>
      <c r="I109" s="47">
        <v>-588.98199999999997</v>
      </c>
      <c r="J109" s="47">
        <v>-511.88099999999997</v>
      </c>
      <c r="K109" s="47">
        <v>-3.4569999999999999</v>
      </c>
      <c r="L109" s="5">
        <f t="shared" si="9"/>
        <v>-549.48163667481015</v>
      </c>
      <c r="M109" s="5">
        <f t="shared" si="10"/>
        <v>208.51956528064139</v>
      </c>
      <c r="N109" s="5">
        <f t="shared" si="11"/>
        <v>-3.4772238249730236</v>
      </c>
      <c r="O109" s="5">
        <f t="shared" si="12"/>
        <v>-588.98256475952655</v>
      </c>
      <c r="P109" s="5">
        <f t="shared" si="13"/>
        <v>-511.88074984941824</v>
      </c>
      <c r="Q109" s="5">
        <f t="shared" si="14"/>
        <v>-3.4571057115733481</v>
      </c>
      <c r="R109">
        <f t="shared" si="15"/>
        <v>-39.500928084716406</v>
      </c>
      <c r="S109">
        <f t="shared" si="16"/>
        <v>-720.40031513005965</v>
      </c>
      <c r="T109">
        <f t="shared" si="17"/>
        <v>2.0118113399675508E-2</v>
      </c>
    </row>
    <row r="110" spans="1:20" ht="13" thickBot="1">
      <c r="A110" s="43" t="s">
        <v>207</v>
      </c>
      <c r="B110" s="44">
        <v>5025.5219999999999</v>
      </c>
      <c r="C110" s="45">
        <v>5067.7659999999996</v>
      </c>
      <c r="D110" s="45">
        <v>-23.03363594</v>
      </c>
      <c r="E110" s="45">
        <v>-67.750053809999997</v>
      </c>
      <c r="F110" s="46">
        <v>2225432.4210000001</v>
      </c>
      <c r="G110" s="46">
        <v>-5439695.9859999996</v>
      </c>
      <c r="H110" s="46">
        <v>-2482130.6430000002</v>
      </c>
      <c r="I110" s="47">
        <v>442.01799999999997</v>
      </c>
      <c r="J110" s="47">
        <v>-1210.8409999999999</v>
      </c>
      <c r="K110" s="47">
        <v>-7.21</v>
      </c>
      <c r="L110" s="5">
        <f t="shared" si="9"/>
        <v>481.51734034104402</v>
      </c>
      <c r="M110" s="5">
        <f t="shared" si="10"/>
        <v>-490.44341048300413</v>
      </c>
      <c r="N110" s="5">
        <f t="shared" si="11"/>
        <v>-7.1569003134203513</v>
      </c>
      <c r="O110" s="5">
        <f t="shared" si="12"/>
        <v>442.01827244006643</v>
      </c>
      <c r="P110" s="5">
        <f t="shared" si="13"/>
        <v>-1210.8405940838866</v>
      </c>
      <c r="Q110" s="5">
        <f t="shared" si="14"/>
        <v>-7.2096990327503931</v>
      </c>
      <c r="R110">
        <f t="shared" si="15"/>
        <v>-39.499067900977593</v>
      </c>
      <c r="S110">
        <f t="shared" si="16"/>
        <v>-720.3971836008825</v>
      </c>
      <c r="T110">
        <f t="shared" si="17"/>
        <v>-5.2798719330041877E-2</v>
      </c>
    </row>
    <row r="111" spans="1:20" ht="13" thickBot="1">
      <c r="A111" s="43" t="s">
        <v>208</v>
      </c>
      <c r="B111" s="44">
        <v>5032.1019999999999</v>
      </c>
      <c r="C111" s="45">
        <v>5074.3459999999995</v>
      </c>
      <c r="D111" s="45">
        <v>-23.022105400000001</v>
      </c>
      <c r="E111" s="45">
        <v>-67.753897379999998</v>
      </c>
      <c r="F111" s="46">
        <v>2225259.057</v>
      </c>
      <c r="G111" s="46">
        <v>-5440313.5690000001</v>
      </c>
      <c r="H111" s="46">
        <v>-2480957.0890000002</v>
      </c>
      <c r="I111" s="47">
        <v>47.753999999999998</v>
      </c>
      <c r="J111" s="47">
        <v>67.128</v>
      </c>
      <c r="K111" s="47">
        <v>-0.5</v>
      </c>
      <c r="L111" s="5">
        <f t="shared" si="9"/>
        <v>87.256915340007112</v>
      </c>
      <c r="M111" s="5">
        <f t="shared" si="10"/>
        <v>787.52701685236298</v>
      </c>
      <c r="N111" s="5">
        <f t="shared" si="11"/>
        <v>-0.58929527125218328</v>
      </c>
      <c r="O111" s="5">
        <f t="shared" si="12"/>
        <v>47.754447272298684</v>
      </c>
      <c r="P111" s="5">
        <f t="shared" si="13"/>
        <v>67.128043802826127</v>
      </c>
      <c r="Q111" s="5">
        <f t="shared" si="14"/>
        <v>-0.4995541916521411</v>
      </c>
      <c r="R111">
        <f t="shared" si="15"/>
        <v>-39.502468067708428</v>
      </c>
      <c r="S111">
        <f t="shared" si="16"/>
        <v>-720.39897304953683</v>
      </c>
      <c r="T111">
        <f t="shared" si="17"/>
        <v>8.9741079600042184E-2</v>
      </c>
    </row>
    <row r="112" spans="1:20" ht="13" thickBot="1">
      <c r="A112" s="43" t="s">
        <v>209</v>
      </c>
      <c r="B112" s="44">
        <v>5019.9930000000004</v>
      </c>
      <c r="C112" s="45">
        <v>5062.2370000000001</v>
      </c>
      <c r="D112" s="45">
        <v>-23.034309570000001</v>
      </c>
      <c r="E112" s="45">
        <v>-67.758752369999996</v>
      </c>
      <c r="F112" s="46">
        <v>2224593.5649999999</v>
      </c>
      <c r="G112" s="46">
        <v>-5440002.0360000003</v>
      </c>
      <c r="H112" s="46">
        <v>-2482197.1880000001</v>
      </c>
      <c r="I112" s="47">
        <v>-450.26499999999999</v>
      </c>
      <c r="J112" s="47">
        <v>-1285.501</v>
      </c>
      <c r="K112" s="47">
        <v>-12.754</v>
      </c>
      <c r="L112" s="5">
        <f t="shared" si="9"/>
        <v>-410.76611909528259</v>
      </c>
      <c r="M112" s="5">
        <f t="shared" si="10"/>
        <v>-565.10177071638623</v>
      </c>
      <c r="N112" s="5">
        <f t="shared" si="11"/>
        <v>-12.68731849775051</v>
      </c>
      <c r="O112" s="5">
        <f t="shared" si="12"/>
        <v>-450.26495651037169</v>
      </c>
      <c r="P112" s="5">
        <f t="shared" si="13"/>
        <v>-1285.5006714732904</v>
      </c>
      <c r="Q112" s="5">
        <f t="shared" si="14"/>
        <v>-12.75410519375464</v>
      </c>
      <c r="R112">
        <f t="shared" si="15"/>
        <v>-39.498837415089099</v>
      </c>
      <c r="S112">
        <f t="shared" si="16"/>
        <v>-720.39890075690414</v>
      </c>
      <c r="T112">
        <f t="shared" si="17"/>
        <v>-6.6786696004129453E-2</v>
      </c>
    </row>
    <row r="113" spans="1:20" ht="13" thickBot="1">
      <c r="A113" s="43" t="s">
        <v>210</v>
      </c>
      <c r="B113" s="44">
        <v>5011.0940000000001</v>
      </c>
      <c r="C113" s="45">
        <v>5053.3379999999997</v>
      </c>
      <c r="D113" s="45">
        <v>-23.028597049999998</v>
      </c>
      <c r="E113" s="45">
        <v>-67.747885150000002</v>
      </c>
      <c r="F113" s="46">
        <v>2225716.0240000002</v>
      </c>
      <c r="G113" s="46">
        <v>-5439801.6799999997</v>
      </c>
      <c r="H113" s="46">
        <v>-2481611.0389999999</v>
      </c>
      <c r="I113" s="47">
        <v>664.49900000000002</v>
      </c>
      <c r="J113" s="47">
        <v>-652.37300000000005</v>
      </c>
      <c r="K113" s="47">
        <v>-21.574999999999999</v>
      </c>
      <c r="L113" s="5">
        <f t="shared" si="9"/>
        <v>703.99952120446255</v>
      </c>
      <c r="M113" s="5">
        <f t="shared" si="10"/>
        <v>68.022025576153993</v>
      </c>
      <c r="N113" s="5">
        <f t="shared" si="11"/>
        <v>-21.587284469836366</v>
      </c>
      <c r="O113" s="5">
        <f t="shared" si="12"/>
        <v>664.4990744337465</v>
      </c>
      <c r="P113" s="5">
        <f t="shared" si="13"/>
        <v>-652.37293986769964</v>
      </c>
      <c r="Q113" s="5">
        <f t="shared" si="14"/>
        <v>-21.575352512785599</v>
      </c>
      <c r="R113">
        <f t="shared" si="15"/>
        <v>-39.500446770716053</v>
      </c>
      <c r="S113">
        <f t="shared" si="16"/>
        <v>-720.39496544385361</v>
      </c>
      <c r="T113">
        <f t="shared" si="17"/>
        <v>1.1931957050766329E-2</v>
      </c>
    </row>
    <row r="114" spans="1:20" ht="13" thickBot="1">
      <c r="A114" s="43" t="s">
        <v>211</v>
      </c>
      <c r="B114" s="44">
        <v>5029.9650000000001</v>
      </c>
      <c r="C114" s="45">
        <v>5072.2089999999998</v>
      </c>
      <c r="D114" s="45">
        <v>-23.025548149999999</v>
      </c>
      <c r="E114" s="45">
        <v>-67.759847449999995</v>
      </c>
      <c r="F114" s="46">
        <v>2224636.8480000002</v>
      </c>
      <c r="G114" s="46">
        <v>-5440404.6739999996</v>
      </c>
      <c r="H114" s="46">
        <v>-2481307.4279999998</v>
      </c>
      <c r="I114" s="47">
        <v>-562.63300000000004</v>
      </c>
      <c r="J114" s="47">
        <v>-314.452</v>
      </c>
      <c r="K114" s="47">
        <v>-2.669</v>
      </c>
      <c r="L114" s="5">
        <f t="shared" si="9"/>
        <v>-523.13203212311976</v>
      </c>
      <c r="M114" s="5">
        <f t="shared" si="10"/>
        <v>405.94818391079588</v>
      </c>
      <c r="N114" s="5">
        <f t="shared" si="11"/>
        <v>-2.7112500893173603</v>
      </c>
      <c r="O114" s="5">
        <f t="shared" si="12"/>
        <v>-562.63348395056073</v>
      </c>
      <c r="P114" s="5">
        <f t="shared" si="13"/>
        <v>-314.45215013558493</v>
      </c>
      <c r="Q114" s="5">
        <f t="shared" si="14"/>
        <v>-2.6685719058649795</v>
      </c>
      <c r="R114">
        <f t="shared" si="15"/>
        <v>-39.501451827440974</v>
      </c>
      <c r="S114">
        <f t="shared" si="16"/>
        <v>-720.40033404638075</v>
      </c>
      <c r="T114">
        <f t="shared" si="17"/>
        <v>4.2678183452380836E-2</v>
      </c>
    </row>
    <row r="115" spans="1:20" ht="13" thickBot="1">
      <c r="A115" s="43" t="s">
        <v>212</v>
      </c>
      <c r="B115" s="44">
        <v>5024.3329999999996</v>
      </c>
      <c r="C115" s="45">
        <v>5066.5770000000002</v>
      </c>
      <c r="D115" s="45">
        <v>-23.036699339999998</v>
      </c>
      <c r="E115" s="45">
        <v>-67.752543340000003</v>
      </c>
      <c r="F115" s="46">
        <v>2225145.3470000001</v>
      </c>
      <c r="G115" s="46">
        <v>-5439668.699</v>
      </c>
      <c r="H115" s="46">
        <v>-2482442.6310000001</v>
      </c>
      <c r="I115" s="47">
        <v>186.64099999999999</v>
      </c>
      <c r="J115" s="47">
        <v>-1550.3610000000001</v>
      </c>
      <c r="K115" s="47">
        <v>-8.4600000000000009</v>
      </c>
      <c r="L115" s="5">
        <f t="shared" si="9"/>
        <v>226.13981097577204</v>
      </c>
      <c r="M115" s="5">
        <f t="shared" si="10"/>
        <v>-829.9628148563454</v>
      </c>
      <c r="N115" s="5">
        <f t="shared" si="11"/>
        <v>-8.3674944584866466</v>
      </c>
      <c r="O115" s="5">
        <f t="shared" si="12"/>
        <v>186.6416431040378</v>
      </c>
      <c r="P115" s="5">
        <f t="shared" si="13"/>
        <v>-1550.3605300999286</v>
      </c>
      <c r="Q115" s="5">
        <f t="shared" si="14"/>
        <v>-8.460389064071137</v>
      </c>
      <c r="R115">
        <f t="shared" si="15"/>
        <v>-39.498167871734239</v>
      </c>
      <c r="S115">
        <f t="shared" si="16"/>
        <v>-720.39771524358321</v>
      </c>
      <c r="T115">
        <f t="shared" si="17"/>
        <v>-9.2894605584490364E-2</v>
      </c>
    </row>
    <row r="116" spans="1:20" ht="13" thickBot="1">
      <c r="A116" s="43" t="s">
        <v>213</v>
      </c>
      <c r="B116" s="44">
        <v>5025.1220000000003</v>
      </c>
      <c r="C116" s="45">
        <v>5067.366</v>
      </c>
      <c r="D116" s="45">
        <v>-23.022281939999999</v>
      </c>
      <c r="E116" s="45">
        <v>-67.751085500000002</v>
      </c>
      <c r="F116" s="46">
        <v>2225520.716</v>
      </c>
      <c r="G116" s="46">
        <v>-5440191.3260000004</v>
      </c>
      <c r="H116" s="46">
        <v>-2480972.3670000001</v>
      </c>
      <c r="I116" s="47">
        <v>336.21699999999998</v>
      </c>
      <c r="J116" s="47">
        <v>47.558</v>
      </c>
      <c r="K116" s="47">
        <v>-7.4880000000000004</v>
      </c>
      <c r="L116" s="5">
        <f t="shared" si="9"/>
        <v>375.71889458453535</v>
      </c>
      <c r="M116" s="5">
        <f t="shared" si="10"/>
        <v>767.955384244843</v>
      </c>
      <c r="N116" s="5">
        <f t="shared" si="11"/>
        <v>-7.5777386846966124</v>
      </c>
      <c r="O116" s="5">
        <f t="shared" si="12"/>
        <v>336.2165211796908</v>
      </c>
      <c r="P116" s="5">
        <f t="shared" si="13"/>
        <v>47.557962232468761</v>
      </c>
      <c r="Q116" s="5">
        <f t="shared" si="14"/>
        <v>-7.4884338095265157</v>
      </c>
      <c r="R116">
        <f t="shared" si="15"/>
        <v>-39.502373404844548</v>
      </c>
      <c r="S116">
        <f t="shared" si="16"/>
        <v>-720.39742201237425</v>
      </c>
      <c r="T116">
        <f t="shared" si="17"/>
        <v>8.9304875170096665E-2</v>
      </c>
    </row>
    <row r="117" spans="1:20" ht="13" thickBot="1">
      <c r="A117" s="43" t="s">
        <v>214</v>
      </c>
      <c r="B117" s="44">
        <v>5024.2690000000002</v>
      </c>
      <c r="C117" s="45">
        <v>5066.5129999999999</v>
      </c>
      <c r="D117" s="45">
        <v>-23.031798389999999</v>
      </c>
      <c r="E117" s="45">
        <v>-67.762171350000003</v>
      </c>
      <c r="F117" s="46">
        <v>2224311.6439999999</v>
      </c>
      <c r="G117" s="46">
        <v>-5440239.2130000005</v>
      </c>
      <c r="H117" s="46">
        <v>-2481942.727</v>
      </c>
      <c r="I117" s="47">
        <v>-800.99199999999996</v>
      </c>
      <c r="J117" s="47">
        <v>-1007.1950000000001</v>
      </c>
      <c r="K117" s="47">
        <v>-8.4619999999999997</v>
      </c>
      <c r="L117" s="5">
        <f t="shared" si="9"/>
        <v>-761.49282076042698</v>
      </c>
      <c r="M117" s="5">
        <f t="shared" si="10"/>
        <v>-286.79368184138667</v>
      </c>
      <c r="N117" s="5">
        <f t="shared" si="11"/>
        <v>-8.4248665019948561</v>
      </c>
      <c r="O117" s="5">
        <f t="shared" si="12"/>
        <v>-800.99241615106962</v>
      </c>
      <c r="P117" s="5">
        <f t="shared" si="13"/>
        <v>-1007.1939896928816</v>
      </c>
      <c r="Q117" s="5">
        <f t="shared" si="14"/>
        <v>-8.4622499372353559</v>
      </c>
      <c r="R117">
        <f t="shared" si="15"/>
        <v>-39.499595390642639</v>
      </c>
      <c r="S117">
        <f t="shared" si="16"/>
        <v>-720.40030785149497</v>
      </c>
      <c r="T117">
        <f t="shared" si="17"/>
        <v>-3.7383435240499807E-2</v>
      </c>
    </row>
    <row r="118" spans="1:20" ht="13" thickBot="1">
      <c r="A118" s="43" t="s">
        <v>215</v>
      </c>
      <c r="B118" s="44">
        <v>5013.3190000000004</v>
      </c>
      <c r="C118" s="45">
        <v>5055.5630000000001</v>
      </c>
      <c r="D118" s="45">
        <v>-23.032129179999998</v>
      </c>
      <c r="E118" s="45">
        <v>-67.746827870000004</v>
      </c>
      <c r="F118" s="46">
        <v>2225759.1809999999</v>
      </c>
      <c r="G118" s="46">
        <v>-5439620.7580000004</v>
      </c>
      <c r="H118" s="46">
        <v>-2481972.1830000002</v>
      </c>
      <c r="I118" s="47">
        <v>772.93700000000001</v>
      </c>
      <c r="J118" s="47">
        <v>-1043.854</v>
      </c>
      <c r="K118" s="47">
        <v>-19.414999999999999</v>
      </c>
      <c r="L118" s="5">
        <f t="shared" si="9"/>
        <v>812.43641561508775</v>
      </c>
      <c r="M118" s="5">
        <f t="shared" si="10"/>
        <v>-323.45832490623911</v>
      </c>
      <c r="N118" s="5">
        <f t="shared" si="11"/>
        <v>-19.382610861777252</v>
      </c>
      <c r="O118" s="5">
        <f t="shared" si="12"/>
        <v>772.93698434035809</v>
      </c>
      <c r="P118" s="5">
        <f t="shared" si="13"/>
        <v>-1043.8532529514732</v>
      </c>
      <c r="Q118" s="5">
        <f t="shared" si="14"/>
        <v>-19.414419410482196</v>
      </c>
      <c r="R118">
        <f t="shared" si="15"/>
        <v>-39.499431274729659</v>
      </c>
      <c r="S118">
        <f t="shared" si="16"/>
        <v>-720.39492804523411</v>
      </c>
      <c r="T118">
        <f t="shared" si="17"/>
        <v>-3.1808548704944428E-2</v>
      </c>
    </row>
    <row r="119" spans="1:20" ht="13" thickBot="1">
      <c r="A119" s="43" t="s">
        <v>216</v>
      </c>
      <c r="B119" s="44">
        <v>5032.4669999999996</v>
      </c>
      <c r="C119" s="45">
        <v>5074.7110000000002</v>
      </c>
      <c r="D119" s="45">
        <v>-23.021476499999999</v>
      </c>
      <c r="E119" s="45">
        <v>-67.75891867</v>
      </c>
      <c r="F119" s="46">
        <v>2224792.7149999999</v>
      </c>
      <c r="G119" s="46">
        <v>-5440534.108</v>
      </c>
      <c r="H119" s="46">
        <v>-2480893.08</v>
      </c>
      <c r="I119" s="47">
        <v>-467.36900000000003</v>
      </c>
      <c r="J119" s="47">
        <v>136.82400000000001</v>
      </c>
      <c r="K119" s="47">
        <v>-0.153</v>
      </c>
      <c r="L119" s="5">
        <f t="shared" si="9"/>
        <v>-427.86599805901778</v>
      </c>
      <c r="M119" s="5">
        <f t="shared" si="10"/>
        <v>857.22443763685453</v>
      </c>
      <c r="N119" s="5">
        <f t="shared" si="11"/>
        <v>-0.24696003924231036</v>
      </c>
      <c r="O119" s="5">
        <f t="shared" si="12"/>
        <v>-467.36865145446529</v>
      </c>
      <c r="P119" s="5">
        <f t="shared" si="13"/>
        <v>136.82407149663621</v>
      </c>
      <c r="Q119" s="5">
        <f t="shared" si="14"/>
        <v>-0.15249805621377988</v>
      </c>
      <c r="R119">
        <f t="shared" si="15"/>
        <v>-39.50265339544751</v>
      </c>
      <c r="S119">
        <f t="shared" si="16"/>
        <v>-720.40036614021835</v>
      </c>
      <c r="T119">
        <f t="shared" si="17"/>
        <v>9.4461983028530483E-2</v>
      </c>
    </row>
    <row r="120" spans="1:20" ht="13" thickBot="1">
      <c r="A120" s="43" t="s">
        <v>217</v>
      </c>
      <c r="B120" s="44">
        <v>5035.3900000000003</v>
      </c>
      <c r="C120" s="45">
        <v>5077.634</v>
      </c>
      <c r="D120" s="45">
        <v>-23.037576179999999</v>
      </c>
      <c r="E120" s="45">
        <v>-67.756077770000005</v>
      </c>
      <c r="F120" s="46">
        <v>2224799.2390000001</v>
      </c>
      <c r="G120" s="46">
        <v>-5439780.1699999999</v>
      </c>
      <c r="H120" s="46">
        <v>-2482536.3909999998</v>
      </c>
      <c r="I120" s="47">
        <v>-175.90600000000001</v>
      </c>
      <c r="J120" s="47">
        <v>-1647.547</v>
      </c>
      <c r="K120" s="47">
        <v>2.573</v>
      </c>
      <c r="L120" s="5">
        <f t="shared" si="9"/>
        <v>-136.4078110845623</v>
      </c>
      <c r="M120" s="5">
        <f t="shared" si="10"/>
        <v>-927.14650989884069</v>
      </c>
      <c r="N120" s="5">
        <f t="shared" si="11"/>
        <v>2.6787837032256903</v>
      </c>
      <c r="O120" s="5">
        <f t="shared" si="12"/>
        <v>-175.90579178337029</v>
      </c>
      <c r="P120" s="5">
        <f t="shared" si="13"/>
        <v>-1647.546430471496</v>
      </c>
      <c r="Q120" s="5">
        <f t="shared" si="14"/>
        <v>2.5726218790034636</v>
      </c>
      <c r="R120">
        <f t="shared" si="15"/>
        <v>-39.497980698807993</v>
      </c>
      <c r="S120">
        <f t="shared" si="16"/>
        <v>-720.39992057265533</v>
      </c>
      <c r="T120">
        <f t="shared" si="17"/>
        <v>-0.10616182422222664</v>
      </c>
    </row>
    <row r="121" spans="1:20" ht="13" thickBot="1">
      <c r="A121" s="43" t="s">
        <v>218</v>
      </c>
      <c r="B121" s="44">
        <v>5010.1819999999998</v>
      </c>
      <c r="C121" s="45">
        <v>5052.4260000000004</v>
      </c>
      <c r="D121" s="45">
        <v>-23.023452169999999</v>
      </c>
      <c r="E121" s="45">
        <v>-67.747161800000001</v>
      </c>
      <c r="F121" s="46">
        <v>2225868.8470000001</v>
      </c>
      <c r="G121" s="46">
        <v>-5439979.233</v>
      </c>
      <c r="H121" s="46">
        <v>-2481085.8930000002</v>
      </c>
      <c r="I121" s="47">
        <v>738.73</v>
      </c>
      <c r="J121" s="47">
        <v>-82.156000000000006</v>
      </c>
      <c r="K121" s="47">
        <v>-22.462</v>
      </c>
      <c r="L121" s="5">
        <f t="shared" si="9"/>
        <v>778.23161226478749</v>
      </c>
      <c r="M121" s="5">
        <f t="shared" si="10"/>
        <v>638.23860573695151</v>
      </c>
      <c r="N121" s="5">
        <f t="shared" si="11"/>
        <v>-22.539555599431196</v>
      </c>
      <c r="O121" s="5">
        <f t="shared" si="12"/>
        <v>738.7296723825832</v>
      </c>
      <c r="P121" s="5">
        <f t="shared" si="13"/>
        <v>-82.156060257518646</v>
      </c>
      <c r="Q121" s="5">
        <f t="shared" si="14"/>
        <v>-22.462476830109651</v>
      </c>
      <c r="R121">
        <f t="shared" si="15"/>
        <v>-39.501939882204283</v>
      </c>
      <c r="S121">
        <f t="shared" si="16"/>
        <v>-720.39466599447019</v>
      </c>
      <c r="T121">
        <f t="shared" si="17"/>
        <v>7.7078769321545337E-2</v>
      </c>
    </row>
    <row r="122" spans="1:20" ht="13" thickBot="1">
      <c r="A122" s="43" t="s">
        <v>219</v>
      </c>
      <c r="B122" s="44">
        <v>5017.9679999999998</v>
      </c>
      <c r="C122" s="45">
        <v>5060.2120000000004</v>
      </c>
      <c r="D122" s="45">
        <v>-23.0281682</v>
      </c>
      <c r="E122" s="45">
        <v>-67.764566009999996</v>
      </c>
      <c r="F122" s="46">
        <v>2224141.6379999998</v>
      </c>
      <c r="G122" s="46">
        <v>-5440472.5020000003</v>
      </c>
      <c r="H122" s="46">
        <v>-2481569.9849999999</v>
      </c>
      <c r="I122" s="47">
        <v>-1046.663</v>
      </c>
      <c r="J122" s="47">
        <v>-604.86500000000001</v>
      </c>
      <c r="K122" s="47">
        <v>-14.747999999999999</v>
      </c>
      <c r="L122" s="5">
        <f t="shared" si="9"/>
        <v>-1007.1622580615242</v>
      </c>
      <c r="M122" s="5">
        <f t="shared" si="10"/>
        <v>115.53561157859922</v>
      </c>
      <c r="N122" s="5">
        <f t="shared" si="11"/>
        <v>-14.754428363580665</v>
      </c>
      <c r="O122" s="5">
        <f t="shared" si="12"/>
        <v>-1046.6628719552509</v>
      </c>
      <c r="P122" s="5">
        <f t="shared" si="13"/>
        <v>-604.86462646097357</v>
      </c>
      <c r="Q122" s="5">
        <f t="shared" si="14"/>
        <v>-14.747689253282118</v>
      </c>
      <c r="R122">
        <f t="shared" si="15"/>
        <v>-39.500613893726722</v>
      </c>
      <c r="S122">
        <f t="shared" si="16"/>
        <v>-720.40023803957274</v>
      </c>
      <c r="T122">
        <f t="shared" si="17"/>
        <v>6.739110298546791E-3</v>
      </c>
    </row>
    <row r="123" spans="1:20" ht="13" thickBot="1">
      <c r="A123" s="43" t="s">
        <v>220</v>
      </c>
      <c r="B123" s="44">
        <v>5039.1180000000004</v>
      </c>
      <c r="C123" s="45">
        <v>5081.3620000000001</v>
      </c>
      <c r="D123" s="45">
        <v>-23.03735094</v>
      </c>
      <c r="E123" s="45">
        <v>-67.746994270000002</v>
      </c>
      <c r="F123" s="46">
        <v>2225666.6159999999</v>
      </c>
      <c r="G123" s="46">
        <v>-5439439.6059999997</v>
      </c>
      <c r="H123" s="46">
        <v>-2482514.8769999999</v>
      </c>
      <c r="I123" s="47">
        <v>755.84199999999998</v>
      </c>
      <c r="J123" s="47">
        <v>-1622.6010000000001</v>
      </c>
      <c r="K123" s="47">
        <v>6.2649999999999997</v>
      </c>
      <c r="L123" s="5">
        <f t="shared" si="9"/>
        <v>795.33991512585226</v>
      </c>
      <c r="M123" s="5">
        <f t="shared" si="10"/>
        <v>-902.2035092475877</v>
      </c>
      <c r="N123" s="5">
        <f t="shared" si="11"/>
        <v>6.3627816891942643</v>
      </c>
      <c r="O123" s="5">
        <f t="shared" si="12"/>
        <v>755.84184605210612</v>
      </c>
      <c r="P123" s="5">
        <f t="shared" si="13"/>
        <v>-1622.6013991617142</v>
      </c>
      <c r="Q123" s="5">
        <f t="shared" si="14"/>
        <v>6.2652120120786776</v>
      </c>
      <c r="R123">
        <f t="shared" si="15"/>
        <v>-39.498069073746137</v>
      </c>
      <c r="S123">
        <f t="shared" si="16"/>
        <v>-720.39788991412649</v>
      </c>
      <c r="T123">
        <f t="shared" si="17"/>
        <v>-9.7569677115586728E-2</v>
      </c>
    </row>
    <row r="124" spans="1:20" ht="13" thickBot="1">
      <c r="A124" s="43" t="s">
        <v>221</v>
      </c>
      <c r="B124" s="44">
        <v>5032.0249999999996</v>
      </c>
      <c r="C124" s="45">
        <v>5074.2690000000002</v>
      </c>
      <c r="D124" s="45">
        <v>-23.018414320000002</v>
      </c>
      <c r="E124" s="45">
        <v>-67.755424210000001</v>
      </c>
      <c r="F124" s="46">
        <v>2225174.6159999999</v>
      </c>
      <c r="G124" s="46">
        <v>-5440520.8729999997</v>
      </c>
      <c r="H124" s="46">
        <v>-2480580.5430000001</v>
      </c>
      <c r="I124" s="47">
        <v>-108.88200000000001</v>
      </c>
      <c r="J124" s="47">
        <v>476.221</v>
      </c>
      <c r="K124" s="47">
        <v>-0.59499999999999997</v>
      </c>
      <c r="L124" s="5">
        <f t="shared" si="9"/>
        <v>-69.378772874607577</v>
      </c>
      <c r="M124" s="5">
        <f t="shared" si="10"/>
        <v>1196.6203586782892</v>
      </c>
      <c r="N124" s="5">
        <f t="shared" si="11"/>
        <v>-0.7302354142930767</v>
      </c>
      <c r="O124" s="5">
        <f t="shared" si="12"/>
        <v>-108.88231550152361</v>
      </c>
      <c r="P124" s="5">
        <f t="shared" si="13"/>
        <v>476.22098732599125</v>
      </c>
      <c r="Q124" s="5">
        <f t="shared" si="14"/>
        <v>-0.5950538450361762</v>
      </c>
      <c r="R124">
        <f t="shared" si="15"/>
        <v>-39.50354262691603</v>
      </c>
      <c r="S124">
        <f t="shared" si="16"/>
        <v>-720.39937135229798</v>
      </c>
      <c r="T124">
        <f t="shared" si="17"/>
        <v>0.1351815692569005</v>
      </c>
    </row>
    <row r="125" spans="1:20" ht="13" thickBot="1">
      <c r="A125" s="43" t="s">
        <v>222</v>
      </c>
      <c r="B125" s="44">
        <v>5020.7209999999995</v>
      </c>
      <c r="C125" s="45">
        <v>5062.9650000000001</v>
      </c>
      <c r="D125" s="45">
        <v>-23.038289899999999</v>
      </c>
      <c r="E125" s="45">
        <v>-67.761858309999994</v>
      </c>
      <c r="F125" s="46">
        <v>2224233.5860000001</v>
      </c>
      <c r="G125" s="46">
        <v>-5439963.4529999997</v>
      </c>
      <c r="H125" s="46">
        <v>-2482603.4449999998</v>
      </c>
      <c r="I125" s="47">
        <v>-768.84299999999996</v>
      </c>
      <c r="J125" s="47">
        <v>-1726.665</v>
      </c>
      <c r="K125" s="47">
        <v>-12.161</v>
      </c>
      <c r="L125" s="5">
        <f t="shared" si="9"/>
        <v>-729.34611782873822</v>
      </c>
      <c r="M125" s="5">
        <f t="shared" si="10"/>
        <v>-1006.2646051619751</v>
      </c>
      <c r="N125" s="5">
        <f t="shared" si="11"/>
        <v>-12.042113387036125</v>
      </c>
      <c r="O125" s="5">
        <f t="shared" si="12"/>
        <v>-768.84379948739308</v>
      </c>
      <c r="P125" s="5">
        <f t="shared" si="13"/>
        <v>-1726.6644135405022</v>
      </c>
      <c r="Q125" s="5">
        <f t="shared" si="14"/>
        <v>-12.160917713904951</v>
      </c>
      <c r="R125">
        <f t="shared" si="15"/>
        <v>-39.497681658654869</v>
      </c>
      <c r="S125">
        <f t="shared" si="16"/>
        <v>-720.39980837852715</v>
      </c>
      <c r="T125">
        <f t="shared" si="17"/>
        <v>-0.11880432686882614</v>
      </c>
    </row>
    <row r="126" spans="1:20" ht="13" thickBot="1">
      <c r="A126" s="43" t="s">
        <v>223</v>
      </c>
      <c r="B126" s="44">
        <v>4984.116</v>
      </c>
      <c r="C126" s="45">
        <v>5026.3599999999997</v>
      </c>
      <c r="D126" s="45">
        <v>-23.02681844</v>
      </c>
      <c r="E126" s="45">
        <v>-67.743412829999997</v>
      </c>
      <c r="F126" s="46">
        <v>2226160.4330000002</v>
      </c>
      <c r="G126" s="46">
        <v>-5439676.3200000003</v>
      </c>
      <c r="H126" s="46">
        <v>-2481419.0660000001</v>
      </c>
      <c r="I126" s="47">
        <v>1123.289</v>
      </c>
      <c r="J126" s="47">
        <v>-455.27</v>
      </c>
      <c r="K126" s="47">
        <v>-48.6</v>
      </c>
      <c r="L126" s="5">
        <f t="shared" si="9"/>
        <v>1162.7897698493009</v>
      </c>
      <c r="M126" s="5">
        <f t="shared" si="10"/>
        <v>265.12083200960194</v>
      </c>
      <c r="N126" s="5">
        <f t="shared" si="11"/>
        <v>-48.63705083971017</v>
      </c>
      <c r="O126" s="5">
        <f t="shared" si="12"/>
        <v>1123.2889722154691</v>
      </c>
      <c r="P126" s="5">
        <f t="shared" si="13"/>
        <v>-455.26986030948871</v>
      </c>
      <c r="Q126" s="5">
        <f t="shared" si="14"/>
        <v>-48.599921553814283</v>
      </c>
      <c r="R126">
        <f t="shared" si="15"/>
        <v>-39.50079763383178</v>
      </c>
      <c r="S126">
        <f t="shared" si="16"/>
        <v>-720.3906923190907</v>
      </c>
      <c r="T126">
        <f t="shared" si="17"/>
        <v>3.712928589588671E-2</v>
      </c>
    </row>
    <row r="127" spans="1:20" ht="13" thickBot="1">
      <c r="A127" s="43" t="s">
        <v>224</v>
      </c>
      <c r="B127" s="44">
        <v>5013.3209999999999</v>
      </c>
      <c r="C127" s="45">
        <v>5055.5649999999996</v>
      </c>
      <c r="D127" s="45">
        <v>-23.022620490000001</v>
      </c>
      <c r="E127" s="45">
        <v>-67.765455739999993</v>
      </c>
      <c r="F127" s="46">
        <v>2224146.54</v>
      </c>
      <c r="G127" s="46">
        <v>-5440725.6969999997</v>
      </c>
      <c r="H127" s="46">
        <v>-2481002.2859999998</v>
      </c>
      <c r="I127" s="47">
        <v>-1137.979</v>
      </c>
      <c r="J127" s="47">
        <v>9.9960000000000004</v>
      </c>
      <c r="K127" s="47">
        <v>-19.381</v>
      </c>
      <c r="L127" s="5">
        <f t="shared" si="9"/>
        <v>-1098.4776219386085</v>
      </c>
      <c r="M127" s="5">
        <f t="shared" si="10"/>
        <v>730.39598892275239</v>
      </c>
      <c r="N127" s="5">
        <f t="shared" si="11"/>
        <v>-19.456866232201719</v>
      </c>
      <c r="O127" s="5">
        <f t="shared" si="12"/>
        <v>-1137.9798231084135</v>
      </c>
      <c r="P127" s="5">
        <f t="shared" si="13"/>
        <v>9.9960404005216645</v>
      </c>
      <c r="Q127" s="5">
        <f t="shared" si="14"/>
        <v>-19.380939563307965</v>
      </c>
      <c r="R127">
        <f t="shared" si="15"/>
        <v>-39.502201169804948</v>
      </c>
      <c r="S127">
        <f t="shared" si="16"/>
        <v>-720.39994852223072</v>
      </c>
      <c r="T127">
        <f t="shared" si="17"/>
        <v>7.5926668893753657E-2</v>
      </c>
    </row>
    <row r="128" spans="1:20" ht="13" thickBot="1">
      <c r="A128" s="43" t="s">
        <v>225</v>
      </c>
      <c r="B128" s="44">
        <v>5046.723</v>
      </c>
      <c r="C128" s="45">
        <v>5088.9669999999996</v>
      </c>
      <c r="D128" s="45">
        <v>-23.04041415</v>
      </c>
      <c r="E128" s="45">
        <v>-67.750596340000001</v>
      </c>
      <c r="F128" s="46">
        <v>2225276.986</v>
      </c>
      <c r="G128" s="46">
        <v>-5439463.0209999997</v>
      </c>
      <c r="H128" s="46">
        <v>-2482830.2799999998</v>
      </c>
      <c r="I128" s="47">
        <v>386.34800000000001</v>
      </c>
      <c r="J128" s="47">
        <v>-1962.095</v>
      </c>
      <c r="K128" s="47">
        <v>13.807</v>
      </c>
      <c r="L128" s="5">
        <f t="shared" si="9"/>
        <v>425.84508275255394</v>
      </c>
      <c r="M128" s="5">
        <f t="shared" si="10"/>
        <v>-1241.6956555369254</v>
      </c>
      <c r="N128" s="5">
        <f t="shared" si="11"/>
        <v>13.945854361877139</v>
      </c>
      <c r="O128" s="5">
        <f t="shared" si="12"/>
        <v>386.34785925583162</v>
      </c>
      <c r="P128" s="5">
        <f t="shared" si="13"/>
        <v>-1962.0953745979189</v>
      </c>
      <c r="Q128" s="5">
        <f t="shared" si="14"/>
        <v>13.807486058314794</v>
      </c>
      <c r="R128">
        <f t="shared" si="15"/>
        <v>-39.497223496722313</v>
      </c>
      <c r="S128">
        <f t="shared" si="16"/>
        <v>-720.39971906099345</v>
      </c>
      <c r="T128">
        <f t="shared" si="17"/>
        <v>-0.13836830356234486</v>
      </c>
    </row>
    <row r="129" spans="1:20" ht="13" thickBot="1">
      <c r="A129" s="43" t="s">
        <v>226</v>
      </c>
      <c r="B129" s="44">
        <v>5022.2240000000002</v>
      </c>
      <c r="C129" s="45">
        <v>5064.4679999999998</v>
      </c>
      <c r="D129" s="45">
        <v>-23.016881260000002</v>
      </c>
      <c r="E129" s="45">
        <v>-67.749993619999998</v>
      </c>
      <c r="F129" s="46">
        <v>2225712.0090000001</v>
      </c>
      <c r="G129" s="46">
        <v>-5440363.085</v>
      </c>
      <c r="H129" s="46">
        <v>-2480420.3250000002</v>
      </c>
      <c r="I129" s="47">
        <v>448.24700000000001</v>
      </c>
      <c r="J129" s="47">
        <v>646.12699999999995</v>
      </c>
      <c r="K129" s="47">
        <v>-10.426</v>
      </c>
      <c r="L129" s="5">
        <f t="shared" si="9"/>
        <v>487.75118149971519</v>
      </c>
      <c r="M129" s="5">
        <f t="shared" si="10"/>
        <v>1366.523896771715</v>
      </c>
      <c r="N129" s="5">
        <f t="shared" si="11"/>
        <v>-10.584097562602949</v>
      </c>
      <c r="O129" s="5">
        <f t="shared" si="12"/>
        <v>448.24725315349428</v>
      </c>
      <c r="P129" s="5">
        <f t="shared" si="13"/>
        <v>646.12710639389547</v>
      </c>
      <c r="Q129" s="5">
        <f t="shared" si="14"/>
        <v>-10.426195721440621</v>
      </c>
      <c r="R129">
        <f t="shared" si="15"/>
        <v>-39.503928346220903</v>
      </c>
      <c r="S129">
        <f t="shared" si="16"/>
        <v>-720.39679037781957</v>
      </c>
      <c r="T129">
        <f t="shared" si="17"/>
        <v>0.15790184116232808</v>
      </c>
    </row>
    <row r="130" spans="1:20" ht="13" thickBot="1">
      <c r="A130" s="43" t="s">
        <v>227</v>
      </c>
      <c r="B130" s="44">
        <v>4998.5010000000002</v>
      </c>
      <c r="C130" s="45">
        <v>5040.7449999999999</v>
      </c>
      <c r="D130" s="45">
        <v>-23.035646020000001</v>
      </c>
      <c r="E130" s="45">
        <v>-67.766800919999994</v>
      </c>
      <c r="F130" s="46">
        <v>2223799.952</v>
      </c>
      <c r="G130" s="46">
        <v>-5440242.5209999997</v>
      </c>
      <c r="H130" s="46">
        <v>-2482325.09</v>
      </c>
      <c r="I130" s="47">
        <v>-1275.8510000000001</v>
      </c>
      <c r="J130" s="47">
        <v>-1433.6659999999999</v>
      </c>
      <c r="K130" s="47">
        <v>-34.389000000000003</v>
      </c>
      <c r="L130" s="5">
        <f t="shared" si="9"/>
        <v>-1236.3528621298738</v>
      </c>
      <c r="M130" s="5">
        <f t="shared" si="10"/>
        <v>-713.26698493069716</v>
      </c>
      <c r="N130" s="5">
        <f t="shared" si="11"/>
        <v>-34.300962796020997</v>
      </c>
      <c r="O130" s="5">
        <f t="shared" si="12"/>
        <v>-1275.8511763596564</v>
      </c>
      <c r="P130" s="5">
        <f t="shared" si="13"/>
        <v>-1433.6656025358707</v>
      </c>
      <c r="Q130" s="5">
        <f t="shared" si="14"/>
        <v>-34.389663787844313</v>
      </c>
      <c r="R130">
        <f t="shared" si="15"/>
        <v>-39.498314229782636</v>
      </c>
      <c r="S130">
        <f t="shared" si="16"/>
        <v>-720.39861760517351</v>
      </c>
      <c r="T130">
        <f t="shared" si="17"/>
        <v>-8.8700991823316144E-2</v>
      </c>
    </row>
    <row r="131" spans="1:20" ht="13" thickBot="1">
      <c r="A131" s="43" t="s">
        <v>228</v>
      </c>
      <c r="B131" s="44">
        <v>5001.5429999999997</v>
      </c>
      <c r="C131" s="45">
        <v>5043.7870000000003</v>
      </c>
      <c r="D131" s="45">
        <v>-23.032454189999999</v>
      </c>
      <c r="E131" s="45">
        <v>-67.742257859999995</v>
      </c>
      <c r="F131" s="46">
        <v>2226183.6039999998</v>
      </c>
      <c r="G131" s="46">
        <v>-5439420.1370000001</v>
      </c>
      <c r="H131" s="46">
        <v>-2482000.7259999998</v>
      </c>
      <c r="I131" s="47">
        <v>1241.721</v>
      </c>
      <c r="J131" s="47">
        <v>-1079.905</v>
      </c>
      <c r="K131" s="47">
        <v>-31.271000000000001</v>
      </c>
      <c r="L131" s="5">
        <f t="shared" si="9"/>
        <v>1281.2198859572979</v>
      </c>
      <c r="M131" s="5">
        <f t="shared" si="10"/>
        <v>-359.51229752795115</v>
      </c>
      <c r="N131" s="5">
        <f t="shared" si="11"/>
        <v>-31.237584971980382</v>
      </c>
      <c r="O131" s="5">
        <f t="shared" si="12"/>
        <v>1241.7206227668742</v>
      </c>
      <c r="P131" s="5">
        <f t="shared" si="13"/>
        <v>-1079.9046484436944</v>
      </c>
      <c r="Q131" s="5">
        <f t="shared" si="14"/>
        <v>-31.270584292415606</v>
      </c>
      <c r="R131">
        <f t="shared" si="15"/>
        <v>-39.49926319042379</v>
      </c>
      <c r="S131">
        <f t="shared" si="16"/>
        <v>-720.39235091574324</v>
      </c>
      <c r="T131">
        <f t="shared" si="17"/>
        <v>-3.2999320435223467E-2</v>
      </c>
    </row>
    <row r="132" spans="1:20" ht="13" thickBot="1">
      <c r="A132" s="48" t="s">
        <v>229</v>
      </c>
      <c r="B132" s="44">
        <v>5041.1679999999997</v>
      </c>
      <c r="C132" s="45">
        <v>5083.4120000000003</v>
      </c>
      <c r="D132" s="45">
        <v>-23.017841260000001</v>
      </c>
      <c r="E132" s="45">
        <v>-67.762972050000002</v>
      </c>
      <c r="F132" s="46">
        <v>2224470.4750000001</v>
      </c>
      <c r="G132" s="46">
        <v>-5440844.7359999996</v>
      </c>
      <c r="H132" s="46">
        <v>-2480525.6609999998</v>
      </c>
      <c r="I132" s="47">
        <v>-883.221</v>
      </c>
      <c r="J132" s="47">
        <v>539.71</v>
      </c>
      <c r="K132" s="47">
        <v>8.4830000000000005</v>
      </c>
      <c r="L132" s="5">
        <f t="shared" si="9"/>
        <v>-843.71731835600758</v>
      </c>
      <c r="M132" s="5">
        <f t="shared" si="10"/>
        <v>1260.1126929982584</v>
      </c>
      <c r="N132" s="5">
        <f t="shared" si="11"/>
        <v>8.3452831971119963</v>
      </c>
      <c r="O132" s="5">
        <f t="shared" si="12"/>
        <v>-883.22108400181855</v>
      </c>
      <c r="P132" s="5">
        <f t="shared" si="13"/>
        <v>539.71025661656813</v>
      </c>
      <c r="Q132" s="5">
        <f t="shared" si="14"/>
        <v>8.4828785247341614</v>
      </c>
      <c r="R132">
        <f t="shared" si="15"/>
        <v>-39.503765645810972</v>
      </c>
      <c r="S132">
        <f t="shared" si="16"/>
        <v>-720.40243638169022</v>
      </c>
      <c r="T132">
        <f t="shared" si="17"/>
        <v>0.13759532762216509</v>
      </c>
    </row>
    <row r="133" spans="1:20" ht="13" thickBot="1">
      <c r="A133" s="43" t="s">
        <v>0</v>
      </c>
      <c r="B133" s="44">
        <v>5023.4530000000004</v>
      </c>
      <c r="C133" s="45">
        <v>5065.6970000000001</v>
      </c>
      <c r="D133" s="45">
        <v>-23.043406839999999</v>
      </c>
      <c r="E133" s="45">
        <v>-67.755575289999996</v>
      </c>
      <c r="F133" s="46">
        <v>2224747.0410000002</v>
      </c>
      <c r="G133" s="46">
        <v>-5439516.392</v>
      </c>
      <c r="H133" s="46">
        <v>-2483126.398</v>
      </c>
      <c r="I133" s="47">
        <v>-124.358</v>
      </c>
      <c r="J133" s="47">
        <v>-2293.7719999999999</v>
      </c>
      <c r="K133" s="47">
        <v>-9.5630000000000006</v>
      </c>
      <c r="L133" s="5">
        <f t="shared" si="9"/>
        <v>-84.861868127672381</v>
      </c>
      <c r="M133" s="5">
        <f t="shared" si="10"/>
        <v>-1573.3734169404888</v>
      </c>
      <c r="N133" s="5">
        <f t="shared" si="11"/>
        <v>-9.3845871886516079</v>
      </c>
      <c r="O133" s="5">
        <f t="shared" si="12"/>
        <v>-124.35807540674153</v>
      </c>
      <c r="P133" s="5">
        <f t="shared" si="13"/>
        <v>-2293.7718293650923</v>
      </c>
      <c r="Q133" s="5">
        <f t="shared" si="14"/>
        <v>-9.5637407709788249</v>
      </c>
      <c r="R133">
        <f t="shared" si="15"/>
        <v>-39.496207279069154</v>
      </c>
      <c r="S133">
        <f t="shared" si="16"/>
        <v>-720.39841242460352</v>
      </c>
      <c r="T133">
        <f t="shared" si="17"/>
        <v>-0.17915358232721701</v>
      </c>
    </row>
    <row r="134" spans="1:20" ht="13" thickBot="1">
      <c r="A134" s="43" t="s">
        <v>1</v>
      </c>
      <c r="B134" s="44">
        <v>4992.1400000000003</v>
      </c>
      <c r="C134" s="45">
        <v>5034.384</v>
      </c>
      <c r="D134" s="45">
        <v>-23.01805581</v>
      </c>
      <c r="E134" s="45">
        <v>-67.743201319999997</v>
      </c>
      <c r="F134" s="46">
        <v>2226327.1710000001</v>
      </c>
      <c r="G134" s="46">
        <v>-5440026.4589999998</v>
      </c>
      <c r="H134" s="46">
        <v>-2480528.3760000002</v>
      </c>
      <c r="I134" s="47">
        <v>1145.0619999999999</v>
      </c>
      <c r="J134" s="47">
        <v>515.90899999999999</v>
      </c>
      <c r="K134" s="47">
        <v>-40.585000000000001</v>
      </c>
      <c r="L134" s="5">
        <f t="shared" si="9"/>
        <v>1184.5649802500043</v>
      </c>
      <c r="M134" s="5">
        <f t="shared" si="10"/>
        <v>1236.3009934252073</v>
      </c>
      <c r="N134" s="5">
        <f t="shared" si="11"/>
        <v>-40.731967077989111</v>
      </c>
      <c r="O134" s="5">
        <f t="shared" si="12"/>
        <v>1145.0615806662013</v>
      </c>
      <c r="P134" s="5">
        <f t="shared" si="13"/>
        <v>515.90945529610678</v>
      </c>
      <c r="Q134" s="5">
        <f t="shared" si="14"/>
        <v>-40.584528512027902</v>
      </c>
      <c r="R134">
        <f t="shared" si="15"/>
        <v>-39.503399583803002</v>
      </c>
      <c r="S134">
        <f t="shared" si="16"/>
        <v>-720.39153812910047</v>
      </c>
      <c r="T134">
        <f t="shared" si="17"/>
        <v>0.14743856596120963</v>
      </c>
    </row>
    <row r="135" spans="1:20" ht="13" thickBot="1">
      <c r="A135" s="43" t="s">
        <v>2</v>
      </c>
      <c r="B135" s="44">
        <v>5003.6469999999999</v>
      </c>
      <c r="C135" s="45">
        <v>5045.8909999999996</v>
      </c>
      <c r="D135" s="45">
        <v>-23.03011455</v>
      </c>
      <c r="E135" s="45">
        <v>-67.770940049999993</v>
      </c>
      <c r="F135" s="46">
        <v>2223499.4709999999</v>
      </c>
      <c r="G135" s="46">
        <v>-5440629.5820000004</v>
      </c>
      <c r="H135" s="46">
        <v>-2481762.91</v>
      </c>
      <c r="I135" s="47">
        <v>-1700.5</v>
      </c>
      <c r="J135" s="47">
        <v>-820.64200000000005</v>
      </c>
      <c r="K135" s="47">
        <v>-29.233000000000001</v>
      </c>
      <c r="L135" s="5">
        <f t="shared" ref="L135:L198" si="18">-SIN($L$3)*(F135-$L$4)+COS($L$3)*(G135-$M$4)</f>
        <v>-1661.0000514747733</v>
      </c>
      <c r="M135" s="5">
        <f t="shared" ref="M135:M198" si="19">-SIN($M$3)*COS($L$3)*(F135-$L$4)-SIN($L$3)*SIN($M$3)*(G135-$M$4)+COS($M$3)*(H135-$N$4)</f>
        <v>-100.241480047488</v>
      </c>
      <c r="N135" s="5">
        <f t="shared" ref="N135:N198" si="20">COS($L$3)*COS($M$3)*(F135-$L$4)+COS($M$3)*SIN($L$3)*(G135-$M$4)+SIN($M$3)*(H135-$N$4)</f>
        <v>-29.212109639724464</v>
      </c>
      <c r="O135" s="5">
        <f t="shared" ref="O135:O198" si="21">-SIN($O$3)*(F135-$O$4)+COS($O$3)*(G135-$P$4)</f>
        <v>-1700.5000087023509</v>
      </c>
      <c r="P135" s="5">
        <f t="shared" ref="P135:P198" si="22">-SIN($P$3)*COS($O$3)*(F135-$O$4)-SIN($O$3)*SIN($P$3)*(G135-$P$4)+COS($P$3)*(H135-$Q$4)</f>
        <v>-820.64179492467633</v>
      </c>
      <c r="Q135" s="5">
        <f t="shared" ref="Q135:Q198" si="23">COS($O$3)*COS($P$3)*(F135-$O$4)+COS($P$3)*SIN($O$3)*(G135-$P$4)+SIN($P$3)*(H135-$Q$4)</f>
        <v>-29.233892832651406</v>
      </c>
      <c r="R135">
        <f t="shared" ref="R135:R197" si="24">O135-L135</f>
        <v>-39.499957227577625</v>
      </c>
      <c r="S135">
        <f t="shared" ref="S135:S197" si="25">P135-M135</f>
        <v>-720.40031487718829</v>
      </c>
      <c r="T135">
        <f t="shared" ref="T135:T197" si="26">Q135-N135</f>
        <v>-2.1783192926942974E-2</v>
      </c>
    </row>
    <row r="136" spans="1:20" ht="13" thickBot="1">
      <c r="A136" s="43" t="s">
        <v>3</v>
      </c>
      <c r="B136" s="44">
        <v>5059.768</v>
      </c>
      <c r="C136" s="45">
        <v>5102.0119999999997</v>
      </c>
      <c r="D136" s="45">
        <v>-23.039760399999999</v>
      </c>
      <c r="E136" s="45">
        <v>-67.741048230000004</v>
      </c>
      <c r="F136" s="46">
        <v>2226198.7089999998</v>
      </c>
      <c r="G136" s="46">
        <v>-5439129.4670000002</v>
      </c>
      <c r="H136" s="46">
        <v>-2482768.7069999999</v>
      </c>
      <c r="I136" s="47">
        <v>1365.7429999999999</v>
      </c>
      <c r="J136" s="47">
        <v>-1889.6990000000001</v>
      </c>
      <c r="K136" s="47">
        <v>26.74</v>
      </c>
      <c r="L136" s="5">
        <f t="shared" si="18"/>
        <v>1405.2401490934278</v>
      </c>
      <c r="M136" s="5">
        <f t="shared" si="19"/>
        <v>-1169.2994209067001</v>
      </c>
      <c r="N136" s="5">
        <f t="shared" si="20"/>
        <v>26.864182882321643</v>
      </c>
      <c r="O136" s="5">
        <f t="shared" si="21"/>
        <v>1365.7426553661351</v>
      </c>
      <c r="P136" s="5">
        <f t="shared" si="22"/>
        <v>-1889.6980319721042</v>
      </c>
      <c r="Q136" s="5">
        <f t="shared" si="23"/>
        <v>26.740084637848668</v>
      </c>
      <c r="R136">
        <f t="shared" si="24"/>
        <v>-39.497493727292749</v>
      </c>
      <c r="S136">
        <f t="shared" si="25"/>
        <v>-720.39861106540411</v>
      </c>
      <c r="T136">
        <f t="shared" si="26"/>
        <v>-0.12409824447297524</v>
      </c>
    </row>
    <row r="137" spans="1:20" ht="13" thickBot="1">
      <c r="A137" s="43" t="s">
        <v>4</v>
      </c>
      <c r="B137" s="44">
        <v>5035.54</v>
      </c>
      <c r="C137" s="45">
        <v>5077.7839999999997</v>
      </c>
      <c r="D137" s="45">
        <v>-23.010718310000001</v>
      </c>
      <c r="E137" s="45">
        <v>-67.758773189999999</v>
      </c>
      <c r="F137" s="46">
        <v>2224984.06</v>
      </c>
      <c r="G137" s="46">
        <v>-5440962.5920000002</v>
      </c>
      <c r="H137" s="46">
        <v>-2479796.8390000002</v>
      </c>
      <c r="I137" s="47">
        <v>-452.48</v>
      </c>
      <c r="J137" s="47">
        <v>1329.1849999999999</v>
      </c>
      <c r="K137" s="47">
        <v>2.7839999999999998</v>
      </c>
      <c r="L137" s="5">
        <f t="shared" si="18"/>
        <v>-412.97445750710438</v>
      </c>
      <c r="M137" s="5">
        <f t="shared" si="19"/>
        <v>2049.5860315784748</v>
      </c>
      <c r="N137" s="5">
        <f t="shared" si="20"/>
        <v>2.5545886472732491</v>
      </c>
      <c r="O137" s="5">
        <f t="shared" si="21"/>
        <v>-452.48026273734888</v>
      </c>
      <c r="P137" s="5">
        <f t="shared" si="22"/>
        <v>1329.1853790791261</v>
      </c>
      <c r="Q137" s="5">
        <f t="shared" si="23"/>
        <v>2.7844090986793049</v>
      </c>
      <c r="R137">
        <f t="shared" si="24"/>
        <v>-39.505805230244505</v>
      </c>
      <c r="S137">
        <f t="shared" si="25"/>
        <v>-720.40065249934878</v>
      </c>
      <c r="T137">
        <f t="shared" si="26"/>
        <v>0.22982045140605578</v>
      </c>
    </row>
    <row r="138" spans="1:20" ht="13" thickBot="1">
      <c r="A138" s="43" t="s">
        <v>5</v>
      </c>
      <c r="B138" s="44">
        <v>4997.0600000000004</v>
      </c>
      <c r="C138" s="45">
        <v>5039.3040000000001</v>
      </c>
      <c r="D138" s="45">
        <v>-23.03949501</v>
      </c>
      <c r="E138" s="45">
        <v>-67.765819250000007</v>
      </c>
      <c r="F138" s="46">
        <v>2223829.4900000002</v>
      </c>
      <c r="G138" s="46">
        <v>-5440048.6639999999</v>
      </c>
      <c r="H138" s="46">
        <v>-2482717.0980000002</v>
      </c>
      <c r="I138" s="47">
        <v>-1175.1210000000001</v>
      </c>
      <c r="J138" s="47">
        <v>-1860.25</v>
      </c>
      <c r="K138" s="47">
        <v>-35.921999999999997</v>
      </c>
      <c r="L138" s="5">
        <f t="shared" si="18"/>
        <v>-1135.6245033445787</v>
      </c>
      <c r="M138" s="5">
        <f t="shared" si="19"/>
        <v>-1139.8521421926546</v>
      </c>
      <c r="N138" s="5">
        <f t="shared" si="20"/>
        <v>-35.785313650543117</v>
      </c>
      <c r="O138" s="5">
        <f t="shared" si="21"/>
        <v>-1175.1216869796151</v>
      </c>
      <c r="P138" s="5">
        <f t="shared" si="22"/>
        <v>-1860.2503239340517</v>
      </c>
      <c r="Q138" s="5">
        <f t="shared" si="23"/>
        <v>-35.92178523211544</v>
      </c>
      <c r="R138">
        <f t="shared" si="24"/>
        <v>-39.497183635036436</v>
      </c>
      <c r="S138">
        <f t="shared" si="25"/>
        <v>-720.39818174139714</v>
      </c>
      <c r="T138">
        <f t="shared" si="26"/>
        <v>-0.13647158157232298</v>
      </c>
    </row>
    <row r="139" spans="1:20" ht="13" thickBot="1">
      <c r="A139" s="43" t="s">
        <v>6</v>
      </c>
      <c r="B139" s="44">
        <v>5034.3909999999996</v>
      </c>
      <c r="C139" s="45">
        <v>5076.6350000000002</v>
      </c>
      <c r="D139" s="45">
        <v>-23.034158909999999</v>
      </c>
      <c r="E139" s="45">
        <v>-67.755669999999995</v>
      </c>
      <c r="F139" s="46">
        <v>2224893.71</v>
      </c>
      <c r="G139" s="46">
        <v>-5439900.6619999995</v>
      </c>
      <c r="H139" s="46">
        <v>-2482187.4550000001</v>
      </c>
      <c r="I139" s="47">
        <v>-134.08199999999999</v>
      </c>
      <c r="J139" s="47">
        <v>-1268.799</v>
      </c>
      <c r="K139" s="47">
        <v>1.6619999999999999</v>
      </c>
      <c r="L139" s="5">
        <f t="shared" si="18"/>
        <v>-94.582997942506978</v>
      </c>
      <c r="M139" s="5">
        <f t="shared" si="19"/>
        <v>-548.39962984865394</v>
      </c>
      <c r="N139" s="5">
        <f t="shared" si="20"/>
        <v>1.7249186183454128</v>
      </c>
      <c r="O139" s="5">
        <f t="shared" si="21"/>
        <v>-134.08196840208379</v>
      </c>
      <c r="P139" s="5">
        <f t="shared" si="22"/>
        <v>-1268.7993347286647</v>
      </c>
      <c r="Q139" s="5">
        <f t="shared" si="23"/>
        <v>1.6619820709578335</v>
      </c>
      <c r="R139">
        <f t="shared" si="24"/>
        <v>-39.49897045957681</v>
      </c>
      <c r="S139">
        <f t="shared" si="25"/>
        <v>-720.39970488001075</v>
      </c>
      <c r="T139">
        <f t="shared" si="26"/>
        <v>-6.2936547387579367E-2</v>
      </c>
    </row>
    <row r="140" spans="1:20" ht="13" thickBot="1">
      <c r="A140" s="43" t="s">
        <v>7</v>
      </c>
      <c r="B140" s="44">
        <v>5020.8860000000004</v>
      </c>
      <c r="C140" s="45">
        <v>5063.13</v>
      </c>
      <c r="D140" s="45">
        <v>-23.02602645</v>
      </c>
      <c r="E140" s="45">
        <v>-67.750611890000002</v>
      </c>
      <c r="F140" s="46">
        <v>2225502.7480000001</v>
      </c>
      <c r="G140" s="46">
        <v>-5440019.0870000003</v>
      </c>
      <c r="H140" s="46">
        <v>-2481352.665</v>
      </c>
      <c r="I140" s="47">
        <v>384.79199999999997</v>
      </c>
      <c r="J140" s="47">
        <v>-367.45800000000003</v>
      </c>
      <c r="K140" s="47">
        <v>-11.737</v>
      </c>
      <c r="L140" s="5">
        <f t="shared" si="18"/>
        <v>424.29306796645182</v>
      </c>
      <c r="M140" s="5">
        <f t="shared" si="19"/>
        <v>352.939019317668</v>
      </c>
      <c r="N140" s="5">
        <f t="shared" si="20"/>
        <v>-11.77981815523691</v>
      </c>
      <c r="O140" s="5">
        <f t="shared" si="21"/>
        <v>384.79181155260574</v>
      </c>
      <c r="P140" s="5">
        <f t="shared" si="22"/>
        <v>-367.4577956626718</v>
      </c>
      <c r="Q140" s="5">
        <f t="shared" si="23"/>
        <v>-11.737293996487352</v>
      </c>
      <c r="R140">
        <f t="shared" si="24"/>
        <v>-39.501256413846079</v>
      </c>
      <c r="S140">
        <f t="shared" si="25"/>
        <v>-720.39681498033974</v>
      </c>
      <c r="T140">
        <f t="shared" si="26"/>
        <v>4.2524158749557728E-2</v>
      </c>
    </row>
    <row r="141" spans="1:20" ht="13" thickBot="1">
      <c r="A141" s="43" t="s">
        <v>8</v>
      </c>
      <c r="B141" s="44">
        <v>5029.4059999999999</v>
      </c>
      <c r="C141" s="45">
        <v>5071.6499999999996</v>
      </c>
      <c r="D141" s="45">
        <v>-23.026579630000001</v>
      </c>
      <c r="E141" s="45">
        <v>-67.760081970000002</v>
      </c>
      <c r="F141" s="46">
        <v>2224597.46</v>
      </c>
      <c r="G141" s="46">
        <v>-5440371.9129999997</v>
      </c>
      <c r="H141" s="46">
        <v>-2481412.423</v>
      </c>
      <c r="I141" s="47">
        <v>-586.68700000000001</v>
      </c>
      <c r="J141" s="47">
        <v>-428.77499999999998</v>
      </c>
      <c r="K141" s="47">
        <v>-3.2360000000000002</v>
      </c>
      <c r="L141" s="5">
        <f t="shared" si="18"/>
        <v>-547.1860625954921</v>
      </c>
      <c r="M141" s="5">
        <f t="shared" si="19"/>
        <v>291.62520539577667</v>
      </c>
      <c r="N141" s="5">
        <f t="shared" si="20"/>
        <v>-3.266129832437926</v>
      </c>
      <c r="O141" s="5">
        <f t="shared" si="21"/>
        <v>-586.68721045583573</v>
      </c>
      <c r="P141" s="5">
        <f t="shared" si="22"/>
        <v>-428.77512818365869</v>
      </c>
      <c r="Q141" s="5">
        <f t="shared" si="23"/>
        <v>-3.2365696785576006</v>
      </c>
      <c r="R141">
        <f t="shared" si="24"/>
        <v>-39.501147860343622</v>
      </c>
      <c r="S141">
        <f t="shared" si="25"/>
        <v>-720.40033357943537</v>
      </c>
      <c r="T141">
        <f t="shared" si="26"/>
        <v>2.9560153880325402E-2</v>
      </c>
    </row>
    <row r="142" spans="1:20" ht="13" thickBot="1">
      <c r="A142" s="43" t="s">
        <v>9</v>
      </c>
      <c r="B142" s="44">
        <v>5029.53</v>
      </c>
      <c r="C142" s="45">
        <v>5071.7740000000003</v>
      </c>
      <c r="D142" s="45">
        <v>-23.02776205</v>
      </c>
      <c r="E142" s="45">
        <v>-67.754235719999997</v>
      </c>
      <c r="F142" s="46">
        <v>2225133.2000000002</v>
      </c>
      <c r="G142" s="46">
        <v>-5440097.5530000003</v>
      </c>
      <c r="H142" s="46">
        <v>-2481533.08</v>
      </c>
      <c r="I142" s="47">
        <v>13.044</v>
      </c>
      <c r="J142" s="47">
        <v>-559.81500000000005</v>
      </c>
      <c r="K142" s="47">
        <v>-3.0960000000000001</v>
      </c>
      <c r="L142" s="5">
        <f t="shared" si="18"/>
        <v>52.544807294716122</v>
      </c>
      <c r="M142" s="5">
        <f t="shared" si="19"/>
        <v>160.58425920964393</v>
      </c>
      <c r="N142" s="5">
        <f t="shared" si="20"/>
        <v>-3.1145636117322653</v>
      </c>
      <c r="O142" s="5">
        <f t="shared" si="21"/>
        <v>13.044002967068025</v>
      </c>
      <c r="P142" s="5">
        <f t="shared" si="22"/>
        <v>-559.81451455431886</v>
      </c>
      <c r="Q142" s="5">
        <f t="shared" si="23"/>
        <v>-3.0961601547821829</v>
      </c>
      <c r="R142">
        <f t="shared" si="24"/>
        <v>-39.500804327648098</v>
      </c>
      <c r="S142">
        <f t="shared" si="25"/>
        <v>-720.39877376396282</v>
      </c>
      <c r="T142">
        <f t="shared" si="26"/>
        <v>1.8403456950082386E-2</v>
      </c>
    </row>
    <row r="143" spans="1:20" ht="13" thickBot="1">
      <c r="A143" s="43" t="s">
        <v>10</v>
      </c>
      <c r="B143" s="44">
        <v>5035.84</v>
      </c>
      <c r="C143" s="45">
        <v>5078.0839999999998</v>
      </c>
      <c r="D143" s="45">
        <v>-23.03101753</v>
      </c>
      <c r="E143" s="45">
        <v>-67.75474251</v>
      </c>
      <c r="F143" s="46">
        <v>2225033.844</v>
      </c>
      <c r="G143" s="46">
        <v>-5439991.9630000005</v>
      </c>
      <c r="H143" s="46">
        <v>-2481867.608</v>
      </c>
      <c r="I143" s="47">
        <v>-38.942999999999998</v>
      </c>
      <c r="J143" s="47">
        <v>-920.63</v>
      </c>
      <c r="K143" s="47">
        <v>3.1720000000000002</v>
      </c>
      <c r="L143" s="5">
        <f t="shared" si="18"/>
        <v>0.5570967796142412</v>
      </c>
      <c r="M143" s="5">
        <f t="shared" si="19"/>
        <v>-200.23053820039451</v>
      </c>
      <c r="N143" s="5">
        <f t="shared" si="20"/>
        <v>3.1945999860362804</v>
      </c>
      <c r="O143" s="5">
        <f t="shared" si="21"/>
        <v>-38.942798046379778</v>
      </c>
      <c r="P143" s="5">
        <f t="shared" si="22"/>
        <v>-920.63016200889581</v>
      </c>
      <c r="Q143" s="5">
        <f t="shared" si="23"/>
        <v>3.1717495665842534</v>
      </c>
      <c r="R143">
        <f t="shared" si="24"/>
        <v>-39.499894825994019</v>
      </c>
      <c r="S143">
        <f t="shared" si="25"/>
        <v>-720.39962380850125</v>
      </c>
      <c r="T143">
        <f t="shared" si="26"/>
        <v>-2.2850419452026927E-2</v>
      </c>
    </row>
    <row r="144" spans="1:20" ht="13" thickBot="1">
      <c r="A144" s="48" t="s">
        <v>11</v>
      </c>
      <c r="B144" s="44">
        <v>4591.9110000000001</v>
      </c>
      <c r="C144" s="45">
        <v>4634.1549999999997</v>
      </c>
      <c r="D144" s="45">
        <v>-23.024222340000001</v>
      </c>
      <c r="E144" s="45">
        <v>-67.828426769999993</v>
      </c>
      <c r="F144" s="46">
        <v>2217992.9909999999</v>
      </c>
      <c r="G144" s="46">
        <v>-5442743.398</v>
      </c>
      <c r="H144" s="46">
        <v>-2481000.8590000002</v>
      </c>
      <c r="I144" s="47">
        <v>-7597.3729999999996</v>
      </c>
      <c r="J144" s="47">
        <v>-169.40700000000001</v>
      </c>
      <c r="K144" s="47">
        <v>-445.21199999999999</v>
      </c>
      <c r="L144" s="5">
        <f t="shared" si="18"/>
        <v>-7557.8744680518575</v>
      </c>
      <c r="M144" s="5">
        <f t="shared" si="19"/>
        <v>550.96156477956981</v>
      </c>
      <c r="N144" s="5">
        <f t="shared" si="20"/>
        <v>-445.22714348090989</v>
      </c>
      <c r="O144" s="5">
        <f t="shared" si="21"/>
        <v>-7597.3735642606425</v>
      </c>
      <c r="P144" s="5">
        <f t="shared" si="22"/>
        <v>-169.40705753987902</v>
      </c>
      <c r="Q144" s="5">
        <f t="shared" si="23"/>
        <v>-445.21151895685591</v>
      </c>
      <c r="R144">
        <f t="shared" si="24"/>
        <v>-39.499096208784977</v>
      </c>
      <c r="S144">
        <f t="shared" si="25"/>
        <v>-720.36862231944883</v>
      </c>
      <c r="T144">
        <f t="shared" si="26"/>
        <v>1.5624524053976074E-2</v>
      </c>
    </row>
    <row r="145" spans="1:20" ht="13" thickBot="1">
      <c r="A145" s="48" t="s">
        <v>12</v>
      </c>
      <c r="B145" s="44">
        <v>4696.8829999999998</v>
      </c>
      <c r="C145" s="45">
        <v>4739.1270000000004</v>
      </c>
      <c r="D145" s="45">
        <v>-23.012506250000001</v>
      </c>
      <c r="E145" s="45">
        <v>-67.817603500000004</v>
      </c>
      <c r="F145" s="46">
        <v>2219249.2680000002</v>
      </c>
      <c r="G145" s="46">
        <v>-5442883.9299999997</v>
      </c>
      <c r="H145" s="46">
        <v>-2479846.841</v>
      </c>
      <c r="I145" s="47">
        <v>-6487.8050000000003</v>
      </c>
      <c r="J145" s="47">
        <v>1129.569</v>
      </c>
      <c r="K145" s="47">
        <v>-339.11399999999998</v>
      </c>
      <c r="L145" s="5">
        <f t="shared" si="18"/>
        <v>-6448.3012747496477</v>
      </c>
      <c r="M145" s="5">
        <f t="shared" si="19"/>
        <v>1849.9465628099676</v>
      </c>
      <c r="N145" s="5">
        <f t="shared" si="20"/>
        <v>-339.28380166577722</v>
      </c>
      <c r="O145" s="5">
        <f t="shared" si="21"/>
        <v>-6487.8044409773538</v>
      </c>
      <c r="P145" s="5">
        <f t="shared" si="22"/>
        <v>1129.5688295726918</v>
      </c>
      <c r="Q145" s="5">
        <f t="shared" si="23"/>
        <v>-339.11395331881027</v>
      </c>
      <c r="R145">
        <f t="shared" si="24"/>
        <v>-39.50316622770606</v>
      </c>
      <c r="S145">
        <f t="shared" si="25"/>
        <v>-720.37773323727583</v>
      </c>
      <c r="T145">
        <f t="shared" si="26"/>
        <v>0.16984834696694406</v>
      </c>
    </row>
    <row r="146" spans="1:20" ht="13" thickBot="1">
      <c r="A146" s="48" t="s">
        <v>13</v>
      </c>
      <c r="B146" s="44">
        <v>4713.5860000000002</v>
      </c>
      <c r="C146" s="45">
        <v>4755.83</v>
      </c>
      <c r="D146" s="45">
        <v>-23.018359060000002</v>
      </c>
      <c r="E146" s="45">
        <v>-67.81572027</v>
      </c>
      <c r="F146" s="46">
        <v>2219338.2119999998</v>
      </c>
      <c r="G146" s="46">
        <v>-5442590.3839999996</v>
      </c>
      <c r="H146" s="46">
        <v>-2480450.3879999998</v>
      </c>
      <c r="I146" s="47">
        <v>-6294.35</v>
      </c>
      <c r="J146" s="47">
        <v>481.00299999999999</v>
      </c>
      <c r="K146" s="47">
        <v>-322.13499999999999</v>
      </c>
      <c r="L146" s="5">
        <f t="shared" si="18"/>
        <v>-6254.8489368639566</v>
      </c>
      <c r="M146" s="5">
        <f t="shared" si="19"/>
        <v>1201.3829745622766</v>
      </c>
      <c r="N146" s="5">
        <f t="shared" si="20"/>
        <v>-322.23283610434402</v>
      </c>
      <c r="O146" s="5">
        <f t="shared" si="21"/>
        <v>-6294.3505035857361</v>
      </c>
      <c r="P146" s="5">
        <f t="shared" si="22"/>
        <v>481.00381958530409</v>
      </c>
      <c r="Q146" s="5">
        <f t="shared" si="23"/>
        <v>-322.13536714453255</v>
      </c>
      <c r="R146">
        <f t="shared" si="24"/>
        <v>-39.501566721779454</v>
      </c>
      <c r="S146">
        <f t="shared" si="25"/>
        <v>-720.37915497697247</v>
      </c>
      <c r="T146">
        <f t="shared" si="26"/>
        <v>9.7468959811465083E-2</v>
      </c>
    </row>
    <row r="147" spans="1:20" ht="13" thickBot="1">
      <c r="A147" s="48" t="s">
        <v>14</v>
      </c>
      <c r="B147" s="44">
        <v>4843.3270000000002</v>
      </c>
      <c r="C147" s="45">
        <v>4885.5709999999999</v>
      </c>
      <c r="D147" s="45">
        <v>-23.01236119</v>
      </c>
      <c r="E147" s="45">
        <v>-67.80140059</v>
      </c>
      <c r="F147" s="46">
        <v>2220841.6949999998</v>
      </c>
      <c r="G147" s="46">
        <v>-5442386.7400000002</v>
      </c>
      <c r="H147" s="46">
        <v>-2479889.2930000001</v>
      </c>
      <c r="I147" s="47">
        <v>-4825.6769999999997</v>
      </c>
      <c r="J147" s="47">
        <v>1146.298</v>
      </c>
      <c r="K147" s="47">
        <v>-191.20099999999999</v>
      </c>
      <c r="L147" s="5">
        <f t="shared" si="18"/>
        <v>-4786.1734528036768</v>
      </c>
      <c r="M147" s="5">
        <f t="shared" si="19"/>
        <v>1866.6875969418165</v>
      </c>
      <c r="N147" s="5">
        <f t="shared" si="20"/>
        <v>-191.38295643225149</v>
      </c>
      <c r="O147" s="5">
        <f t="shared" si="21"/>
        <v>-4825.6775777491703</v>
      </c>
      <c r="P147" s="5">
        <f t="shared" si="22"/>
        <v>1146.2974533913862</v>
      </c>
      <c r="Q147" s="5">
        <f t="shared" si="23"/>
        <v>-191.20093018755983</v>
      </c>
      <c r="R147">
        <f t="shared" si="24"/>
        <v>-39.504124945493459</v>
      </c>
      <c r="S147">
        <f t="shared" si="25"/>
        <v>-720.39014355043037</v>
      </c>
      <c r="T147">
        <f t="shared" si="26"/>
        <v>0.18202624469165585</v>
      </c>
    </row>
    <row r="148" spans="1:20" ht="13" thickBot="1">
      <c r="A148" s="48" t="s">
        <v>15</v>
      </c>
      <c r="B148" s="44">
        <v>4885.6180000000004</v>
      </c>
      <c r="C148" s="45">
        <v>4927.8620000000001</v>
      </c>
      <c r="D148" s="45">
        <v>-23.011540539999999</v>
      </c>
      <c r="E148" s="45">
        <v>-67.79742607</v>
      </c>
      <c r="F148" s="46">
        <v>2221247.3650000002</v>
      </c>
      <c r="G148" s="46">
        <v>-5442301.6289999997</v>
      </c>
      <c r="H148" s="46">
        <v>-2479822.111</v>
      </c>
      <c r="I148" s="47">
        <v>-4417.9809999999998</v>
      </c>
      <c r="J148" s="47">
        <v>1237.383</v>
      </c>
      <c r="K148" s="47">
        <v>-148.63200000000001</v>
      </c>
      <c r="L148" s="5">
        <f t="shared" si="18"/>
        <v>-4378.4760743430579</v>
      </c>
      <c r="M148" s="5">
        <f t="shared" si="19"/>
        <v>1957.7769295922612</v>
      </c>
      <c r="N148" s="5">
        <f t="shared" si="20"/>
        <v>-148.82671812290482</v>
      </c>
      <c r="O148" s="5">
        <f t="shared" si="21"/>
        <v>-4417.9807019383725</v>
      </c>
      <c r="P148" s="5">
        <f t="shared" si="22"/>
        <v>1237.3830291791328</v>
      </c>
      <c r="Q148" s="5">
        <f t="shared" si="23"/>
        <v>-148.63183713948297</v>
      </c>
      <c r="R148">
        <f t="shared" si="24"/>
        <v>-39.50462759531456</v>
      </c>
      <c r="S148">
        <f t="shared" si="25"/>
        <v>-720.39390041312845</v>
      </c>
      <c r="T148">
        <f t="shared" si="26"/>
        <v>0.19488098342185367</v>
      </c>
    </row>
    <row r="149" spans="1:20" ht="13" thickBot="1">
      <c r="A149" s="48" t="s">
        <v>16</v>
      </c>
      <c r="B149" s="44">
        <v>4955.6840000000002</v>
      </c>
      <c r="C149" s="45">
        <v>4997.9279999999999</v>
      </c>
      <c r="D149" s="45">
        <v>-23.010465379999999</v>
      </c>
      <c r="E149" s="45">
        <v>-67.784313940000004</v>
      </c>
      <c r="F149" s="46">
        <v>2222534.7719999999</v>
      </c>
      <c r="G149" s="46">
        <v>-5441895.9809999997</v>
      </c>
      <c r="H149" s="46">
        <v>-2479739.821</v>
      </c>
      <c r="I149" s="47">
        <v>-3072.826</v>
      </c>
      <c r="J149" s="47">
        <v>1356.894</v>
      </c>
      <c r="K149" s="47">
        <v>-77.801000000000002</v>
      </c>
      <c r="L149" s="5">
        <f t="shared" si="18"/>
        <v>-3033.3214173400979</v>
      </c>
      <c r="M149" s="5">
        <f t="shared" si="19"/>
        <v>2077.2919230575658</v>
      </c>
      <c r="N149" s="5">
        <f t="shared" si="20"/>
        <v>-78.01822475948984</v>
      </c>
      <c r="O149" s="5">
        <f t="shared" si="21"/>
        <v>-3072.8267970543734</v>
      </c>
      <c r="P149" s="5">
        <f t="shared" si="22"/>
        <v>1356.8935242990451</v>
      </c>
      <c r="Q149" s="5">
        <f t="shared" si="23"/>
        <v>-77.801466649957092</v>
      </c>
      <c r="R149">
        <f t="shared" si="24"/>
        <v>-39.505379714275477</v>
      </c>
      <c r="S149">
        <f t="shared" si="25"/>
        <v>-720.39839875852067</v>
      </c>
      <c r="T149">
        <f t="shared" si="26"/>
        <v>0.21675810953274777</v>
      </c>
    </row>
    <row r="150" spans="1:20" ht="13" thickBot="1">
      <c r="A150" s="48" t="s">
        <v>17</v>
      </c>
      <c r="B150" s="44">
        <v>4967.1729999999998</v>
      </c>
      <c r="C150" s="45">
        <v>5009.4170000000004</v>
      </c>
      <c r="D150" s="45">
        <v>-23.00996327</v>
      </c>
      <c r="E150" s="45">
        <v>-67.781731309999998</v>
      </c>
      <c r="F150" s="46">
        <v>2222792.29</v>
      </c>
      <c r="G150" s="46">
        <v>-5441825.7220000001</v>
      </c>
      <c r="H150" s="46">
        <v>-2479693.09</v>
      </c>
      <c r="I150" s="47">
        <v>-2807.877</v>
      </c>
      <c r="J150" s="47">
        <v>1412.598</v>
      </c>
      <c r="K150" s="47">
        <v>-66.201999999999998</v>
      </c>
      <c r="L150" s="5">
        <f t="shared" si="18"/>
        <v>-2768.371913919671</v>
      </c>
      <c r="M150" s="5">
        <f t="shared" si="19"/>
        <v>2132.9968224392564</v>
      </c>
      <c r="N150" s="5">
        <f t="shared" si="20"/>
        <v>-66.426909554357849</v>
      </c>
      <c r="O150" s="5">
        <f t="shared" si="21"/>
        <v>-2807.8775117630857</v>
      </c>
      <c r="P150" s="5">
        <f t="shared" si="22"/>
        <v>1412.5978046752969</v>
      </c>
      <c r="Q150" s="5">
        <f t="shared" si="23"/>
        <v>-66.202193507231641</v>
      </c>
      <c r="R150">
        <f t="shared" si="24"/>
        <v>-39.505597843414762</v>
      </c>
      <c r="S150">
        <f t="shared" si="25"/>
        <v>-720.39901776395959</v>
      </c>
      <c r="T150">
        <f t="shared" si="26"/>
        <v>0.22471604712620774</v>
      </c>
    </row>
    <row r="151" spans="1:20" ht="13" thickBot="1">
      <c r="A151" s="48" t="s">
        <v>18</v>
      </c>
      <c r="B151" s="44">
        <v>5003.3140000000003</v>
      </c>
      <c r="C151" s="45">
        <v>5045.558</v>
      </c>
      <c r="D151" s="45">
        <v>-22.991981129999999</v>
      </c>
      <c r="E151" s="45">
        <v>-67.773452230000004</v>
      </c>
      <c r="F151" s="46">
        <v>2223885.7590000001</v>
      </c>
      <c r="G151" s="46">
        <v>-5442256.1639999999</v>
      </c>
      <c r="H151" s="46">
        <v>-2477872.6660000002</v>
      </c>
      <c r="I151" s="47">
        <v>-1958.752</v>
      </c>
      <c r="J151" s="47">
        <v>3405.7379999999998</v>
      </c>
      <c r="K151" s="47">
        <v>-30.501000000000001</v>
      </c>
      <c r="L151" s="5">
        <f t="shared" si="18"/>
        <v>-1919.2410122089136</v>
      </c>
      <c r="M151" s="5">
        <f t="shared" si="19"/>
        <v>4126.1392842006262</v>
      </c>
      <c r="N151" s="5">
        <f t="shared" si="20"/>
        <v>-30.956527778168493</v>
      </c>
      <c r="O151" s="5">
        <f t="shared" si="21"/>
        <v>-1958.7520690534657</v>
      </c>
      <c r="P151" s="5">
        <f t="shared" si="22"/>
        <v>3405.7384613181321</v>
      </c>
      <c r="Q151" s="5">
        <f t="shared" si="23"/>
        <v>-30.500450129532965</v>
      </c>
      <c r="R151">
        <f t="shared" si="24"/>
        <v>-39.511056844552058</v>
      </c>
      <c r="S151">
        <f t="shared" si="25"/>
        <v>-720.40082288249414</v>
      </c>
      <c r="T151">
        <f t="shared" si="26"/>
        <v>0.45607764863552802</v>
      </c>
    </row>
    <row r="152" spans="1:20" ht="13" thickBot="1">
      <c r="A152" s="48" t="s">
        <v>19</v>
      </c>
      <c r="B152" s="44">
        <v>5020.0950000000003</v>
      </c>
      <c r="C152" s="45">
        <v>5062.3389999999999</v>
      </c>
      <c r="D152" s="45">
        <v>-22.992468809999998</v>
      </c>
      <c r="E152" s="45">
        <v>-67.771017830000005</v>
      </c>
      <c r="F152" s="46">
        <v>2224114.8459999999</v>
      </c>
      <c r="G152" s="46">
        <v>-5442156.426</v>
      </c>
      <c r="H152" s="46">
        <v>-2477928.977</v>
      </c>
      <c r="I152" s="47">
        <v>-1708.9570000000001</v>
      </c>
      <c r="J152" s="47">
        <v>3351.7269999999999</v>
      </c>
      <c r="K152" s="47">
        <v>-13.619</v>
      </c>
      <c r="L152" s="5">
        <f t="shared" si="18"/>
        <v>-1669.4465212328776</v>
      </c>
      <c r="M152" s="5">
        <f t="shared" si="19"/>
        <v>4072.1296257308868</v>
      </c>
      <c r="N152" s="5">
        <f t="shared" si="20"/>
        <v>-14.071030928015261</v>
      </c>
      <c r="O152" s="5">
        <f t="shared" si="21"/>
        <v>-1708.9575405270593</v>
      </c>
      <c r="P152" s="5">
        <f t="shared" si="22"/>
        <v>3351.7275441263396</v>
      </c>
      <c r="Q152" s="5">
        <f t="shared" si="23"/>
        <v>-13.619535573652229</v>
      </c>
      <c r="R152">
        <f t="shared" si="24"/>
        <v>-39.511019294181779</v>
      </c>
      <c r="S152">
        <f t="shared" si="25"/>
        <v>-720.40208160454722</v>
      </c>
      <c r="T152">
        <f t="shared" si="26"/>
        <v>0.45149535436303267</v>
      </c>
    </row>
    <row r="153" spans="1:20" ht="13" thickBot="1">
      <c r="A153" s="48" t="s">
        <v>20</v>
      </c>
      <c r="B153" s="44">
        <v>5050.6329999999998</v>
      </c>
      <c r="C153" s="45">
        <v>5092.8770000000004</v>
      </c>
      <c r="D153" s="45">
        <v>-22.997218839999999</v>
      </c>
      <c r="E153" s="45">
        <v>-67.766017610000006</v>
      </c>
      <c r="F153" s="46">
        <v>2224522.594</v>
      </c>
      <c r="G153" s="46">
        <v>-5441797.9589999998</v>
      </c>
      <c r="H153" s="46">
        <v>-2478425.5329999998</v>
      </c>
      <c r="I153" s="47">
        <v>-1195.8510000000001</v>
      </c>
      <c r="J153" s="47">
        <v>2825.3339999999998</v>
      </c>
      <c r="K153" s="47">
        <v>17.292000000000002</v>
      </c>
      <c r="L153" s="5">
        <f t="shared" si="18"/>
        <v>-1156.3408987114733</v>
      </c>
      <c r="M153" s="5">
        <f t="shared" si="19"/>
        <v>3545.7376547582612</v>
      </c>
      <c r="N153" s="5">
        <f t="shared" si="20"/>
        <v>16.896625773514643</v>
      </c>
      <c r="O153" s="5">
        <f t="shared" si="21"/>
        <v>-1195.8507257403476</v>
      </c>
      <c r="P153" s="5">
        <f t="shared" si="22"/>
        <v>2825.3334119486622</v>
      </c>
      <c r="Q153" s="5">
        <f t="shared" si="23"/>
        <v>17.291578244078551</v>
      </c>
      <c r="R153">
        <f t="shared" si="24"/>
        <v>-39.50982702887427</v>
      </c>
      <c r="S153">
        <f t="shared" si="25"/>
        <v>-720.40424280959905</v>
      </c>
      <c r="T153">
        <f t="shared" si="26"/>
        <v>0.39495247056390781</v>
      </c>
    </row>
    <row r="154" spans="1:20" ht="13" thickBot="1">
      <c r="A154" s="48" t="s">
        <v>21</v>
      </c>
      <c r="B154" s="44">
        <v>5018.2349999999997</v>
      </c>
      <c r="C154" s="45">
        <v>5060.4790000000003</v>
      </c>
      <c r="D154" s="45">
        <v>-23.05331722</v>
      </c>
      <c r="E154" s="45">
        <v>-67.737875110000004</v>
      </c>
      <c r="F154" s="46">
        <v>2226262.611</v>
      </c>
      <c r="G154" s="46">
        <v>-5438426.4289999995</v>
      </c>
      <c r="H154" s="46">
        <v>-2484135.0729999999</v>
      </c>
      <c r="I154" s="47">
        <v>1691.0429999999999</v>
      </c>
      <c r="J154" s="47">
        <v>-3392.2620000000002</v>
      </c>
      <c r="K154" s="47">
        <v>-15.496</v>
      </c>
      <c r="L154" s="5">
        <f t="shared" si="18"/>
        <v>1730.5364885750525</v>
      </c>
      <c r="M154" s="5">
        <f t="shared" si="19"/>
        <v>-2671.868737794925</v>
      </c>
      <c r="N154" s="5">
        <f t="shared" si="20"/>
        <v>-15.203387413872065</v>
      </c>
      <c r="O154" s="5">
        <f t="shared" si="21"/>
        <v>1691.0432049912986</v>
      </c>
      <c r="P154" s="5">
        <f t="shared" si="22"/>
        <v>-3392.2617119495353</v>
      </c>
      <c r="Q154" s="5">
        <f t="shared" si="23"/>
        <v>-15.495931165777847</v>
      </c>
      <c r="R154">
        <f t="shared" si="24"/>
        <v>-39.493283583753964</v>
      </c>
      <c r="S154">
        <f t="shared" si="25"/>
        <v>-720.39297415461033</v>
      </c>
      <c r="T154">
        <f t="shared" si="26"/>
        <v>-0.2925437519057823</v>
      </c>
    </row>
    <row r="155" spans="1:20" ht="13" thickBot="1">
      <c r="A155" s="48" t="s">
        <v>22</v>
      </c>
      <c r="B155" s="44">
        <v>4853.7619999999997</v>
      </c>
      <c r="C155" s="45">
        <v>4896.0060000000003</v>
      </c>
      <c r="D155" s="45">
        <v>-23.06778649</v>
      </c>
      <c r="E155" s="45">
        <v>-67.731026490000005</v>
      </c>
      <c r="F155" s="46">
        <v>2226617.2650000001</v>
      </c>
      <c r="G155" s="46">
        <v>-5437438.9330000002</v>
      </c>
      <c r="H155" s="46">
        <v>-2485546.1570000001</v>
      </c>
      <c r="I155" s="47">
        <v>2393.1439999999998</v>
      </c>
      <c r="J155" s="47">
        <v>-4995.9030000000002</v>
      </c>
      <c r="K155" s="47">
        <v>-181.25299999999999</v>
      </c>
      <c r="L155" s="5">
        <f t="shared" si="18"/>
        <v>2432.6325139150085</v>
      </c>
      <c r="M155" s="5">
        <f t="shared" si="19"/>
        <v>-4275.5303490259412</v>
      </c>
      <c r="N155" s="5">
        <f t="shared" si="20"/>
        <v>-180.78259097910836</v>
      </c>
      <c r="O155" s="5">
        <f t="shared" si="21"/>
        <v>2393.1444700596621</v>
      </c>
      <c r="P155" s="5">
        <f t="shared" si="22"/>
        <v>-4995.90268367519</v>
      </c>
      <c r="Q155" s="5">
        <f t="shared" si="23"/>
        <v>-181.25271739102254</v>
      </c>
      <c r="R155">
        <f t="shared" si="24"/>
        <v>-39.488043855346405</v>
      </c>
      <c r="S155">
        <f t="shared" si="25"/>
        <v>-720.37233464924884</v>
      </c>
      <c r="T155">
        <f t="shared" si="26"/>
        <v>-0.4701264119141797</v>
      </c>
    </row>
    <row r="156" spans="1:20" ht="13" thickBot="1">
      <c r="A156" s="48" t="s">
        <v>23</v>
      </c>
      <c r="B156" s="44">
        <v>4788.3090000000002</v>
      </c>
      <c r="C156" s="45">
        <v>4830.5529999999999</v>
      </c>
      <c r="D156" s="45">
        <v>-23.07690826</v>
      </c>
      <c r="E156" s="45">
        <v>-67.721795150000005</v>
      </c>
      <c r="F156" s="46">
        <v>2227320.2749999999</v>
      </c>
      <c r="G156" s="46">
        <v>-5436657.7769999998</v>
      </c>
      <c r="H156" s="46">
        <v>-2486450.605</v>
      </c>
      <c r="I156" s="47">
        <v>3339.5569999999998</v>
      </c>
      <c r="J156" s="47">
        <v>-6006.991</v>
      </c>
      <c r="K156" s="47">
        <v>-248.006</v>
      </c>
      <c r="L156" s="5">
        <f t="shared" si="18"/>
        <v>3379.0425265060385</v>
      </c>
      <c r="M156" s="5">
        <f t="shared" si="19"/>
        <v>-5286.6289773613162</v>
      </c>
      <c r="N156" s="5">
        <f t="shared" si="20"/>
        <v>-247.42786827511895</v>
      </c>
      <c r="O156" s="5">
        <f t="shared" si="21"/>
        <v>3339.5575527875139</v>
      </c>
      <c r="P156" s="5">
        <f t="shared" si="22"/>
        <v>-6006.9912577050154</v>
      </c>
      <c r="Q156" s="5">
        <f t="shared" si="23"/>
        <v>-248.00684421469623</v>
      </c>
      <c r="R156">
        <f t="shared" si="24"/>
        <v>-39.484973718524543</v>
      </c>
      <c r="S156">
        <f t="shared" si="25"/>
        <v>-720.36228034369924</v>
      </c>
      <c r="T156">
        <f t="shared" si="26"/>
        <v>-0.57897593957727622</v>
      </c>
    </row>
    <row r="157" spans="1:20" ht="13" thickBot="1">
      <c r="A157" s="48" t="s">
        <v>24</v>
      </c>
      <c r="B157" s="44">
        <v>4930.2950000000001</v>
      </c>
      <c r="C157" s="45">
        <v>4972.5389999999998</v>
      </c>
      <c r="D157" s="45">
        <v>-23.04815</v>
      </c>
      <c r="E157" s="45">
        <v>-67.720556959999996</v>
      </c>
      <c r="F157" s="46">
        <v>2227960.656</v>
      </c>
      <c r="G157" s="46">
        <v>-5437885.892</v>
      </c>
      <c r="H157" s="46">
        <v>-2483573.6710000001</v>
      </c>
      <c r="I157" s="47">
        <v>3467.3380000000002</v>
      </c>
      <c r="J157" s="47">
        <v>-2819.8290000000002</v>
      </c>
      <c r="K157" s="47">
        <v>-103.873</v>
      </c>
      <c r="L157" s="5">
        <f t="shared" si="18"/>
        <v>3506.8313181505459</v>
      </c>
      <c r="M157" s="5">
        <f t="shared" si="19"/>
        <v>-2099.4510277219274</v>
      </c>
      <c r="N157" s="5">
        <f t="shared" si="20"/>
        <v>-103.65631057161579</v>
      </c>
      <c r="O157" s="5">
        <f t="shared" si="21"/>
        <v>3467.3370767654069</v>
      </c>
      <c r="P157" s="5">
        <f t="shared" si="22"/>
        <v>-2819.8293027781124</v>
      </c>
      <c r="Q157" s="5">
        <f t="shared" si="23"/>
        <v>-103.87293057708257</v>
      </c>
      <c r="R157">
        <f t="shared" si="24"/>
        <v>-39.494241385139048</v>
      </c>
      <c r="S157">
        <f t="shared" si="25"/>
        <v>-720.37827505618498</v>
      </c>
      <c r="T157">
        <f t="shared" si="26"/>
        <v>-0.21662000546677973</v>
      </c>
    </row>
    <row r="158" spans="1:20" ht="13" thickBot="1">
      <c r="A158" s="48" t="s">
        <v>25</v>
      </c>
      <c r="B158" s="44">
        <v>4782.3289999999997</v>
      </c>
      <c r="C158" s="45">
        <v>4824.5730000000003</v>
      </c>
      <c r="D158" s="45">
        <v>-23.083977709999999</v>
      </c>
      <c r="E158" s="45">
        <v>-67.720156599999996</v>
      </c>
      <c r="F158" s="46">
        <v>2227357.216</v>
      </c>
      <c r="G158" s="46">
        <v>-5436304.767</v>
      </c>
      <c r="H158" s="46">
        <v>-2487169.0490000001</v>
      </c>
      <c r="I158" s="47">
        <v>3507.3910000000001</v>
      </c>
      <c r="J158" s="47">
        <v>-6790.5259999999998</v>
      </c>
      <c r="K158" s="47">
        <v>-254.86600000000001</v>
      </c>
      <c r="L158" s="5">
        <f t="shared" si="18"/>
        <v>3546.8737506508237</v>
      </c>
      <c r="M158" s="5">
        <f t="shared" si="19"/>
        <v>-6070.1653899780504</v>
      </c>
      <c r="N158" s="5">
        <f t="shared" si="20"/>
        <v>-254.19905892415045</v>
      </c>
      <c r="O158" s="5">
        <f t="shared" si="21"/>
        <v>3507.3908785832159</v>
      </c>
      <c r="P158" s="5">
        <f t="shared" si="22"/>
        <v>-6790.5264560444302</v>
      </c>
      <c r="Q158" s="5">
        <f t="shared" si="23"/>
        <v>-254.86588442532457</v>
      </c>
      <c r="R158">
        <f t="shared" si="24"/>
        <v>-39.482872067607786</v>
      </c>
      <c r="S158">
        <f t="shared" si="25"/>
        <v>-720.36106606637986</v>
      </c>
      <c r="T158">
        <f t="shared" si="26"/>
        <v>-0.66682550117411665</v>
      </c>
    </row>
    <row r="159" spans="1:20" ht="13" thickBot="1">
      <c r="A159" s="48" t="s">
        <v>26</v>
      </c>
      <c r="B159" s="44">
        <v>4976.9939999999997</v>
      </c>
      <c r="C159" s="45">
        <v>5019.2380000000003</v>
      </c>
      <c r="D159" s="45">
        <v>-23.04645421</v>
      </c>
      <c r="E159" s="45">
        <v>-67.716036770000002</v>
      </c>
      <c r="F159" s="46">
        <v>2228433.852</v>
      </c>
      <c r="G159" s="46">
        <v>-5437817.9529999997</v>
      </c>
      <c r="H159" s="46">
        <v>-2483419.0070000002</v>
      </c>
      <c r="I159" s="47">
        <v>3931.0329999999999</v>
      </c>
      <c r="J159" s="47">
        <v>-2632.0160000000001</v>
      </c>
      <c r="K159" s="47">
        <v>-57.362000000000002</v>
      </c>
      <c r="L159" s="5">
        <f t="shared" si="18"/>
        <v>3970.5280262465312</v>
      </c>
      <c r="M159" s="5">
        <f t="shared" si="19"/>
        <v>-1911.6333889761941</v>
      </c>
      <c r="N159" s="5">
        <f t="shared" si="20"/>
        <v>-57.16961882102612</v>
      </c>
      <c r="O159" s="5">
        <f t="shared" si="21"/>
        <v>3931.0330036213095</v>
      </c>
      <c r="P159" s="5">
        <f t="shared" si="22"/>
        <v>-2632.015720231564</v>
      </c>
      <c r="Q159" s="5">
        <f t="shared" si="23"/>
        <v>-57.362064521217462</v>
      </c>
      <c r="R159">
        <f t="shared" si="24"/>
        <v>-39.495022625221736</v>
      </c>
      <c r="S159">
        <f t="shared" si="25"/>
        <v>-720.38233125536999</v>
      </c>
      <c r="T159">
        <f t="shared" si="26"/>
        <v>-0.19244570019134244</v>
      </c>
    </row>
    <row r="160" spans="1:20" ht="13" thickBot="1">
      <c r="A160" s="48" t="s">
        <v>27</v>
      </c>
      <c r="B160" s="44">
        <v>4975.5029999999997</v>
      </c>
      <c r="C160" s="45">
        <v>5017.7470000000003</v>
      </c>
      <c r="D160" s="45">
        <v>-23.045762029999999</v>
      </c>
      <c r="E160" s="45">
        <v>-67.707925369999998</v>
      </c>
      <c r="F160" s="46">
        <v>2229214.537</v>
      </c>
      <c r="G160" s="46">
        <v>-5437528.9349999996</v>
      </c>
      <c r="H160" s="46">
        <v>-2483347.83</v>
      </c>
      <c r="I160" s="47">
        <v>4763.027</v>
      </c>
      <c r="J160" s="47">
        <v>-2555.54</v>
      </c>
      <c r="K160" s="47">
        <v>-59.387999999999998</v>
      </c>
      <c r="L160" s="5">
        <f t="shared" si="18"/>
        <v>4802.5222070230111</v>
      </c>
      <c r="M160" s="5">
        <f t="shared" si="19"/>
        <v>-1835.160136064758</v>
      </c>
      <c r="N160" s="5">
        <f t="shared" si="20"/>
        <v>-59.210114206066351</v>
      </c>
      <c r="O160" s="5">
        <f t="shared" si="21"/>
        <v>4763.0269959634297</v>
      </c>
      <c r="P160" s="5">
        <f t="shared" si="22"/>
        <v>-2555.5400497477945</v>
      </c>
      <c r="Q160" s="5">
        <f t="shared" si="23"/>
        <v>-59.388738860011586</v>
      </c>
      <c r="R160">
        <f t="shared" si="24"/>
        <v>-39.495211059581379</v>
      </c>
      <c r="S160">
        <f t="shared" si="25"/>
        <v>-720.37991368303642</v>
      </c>
      <c r="T160">
        <f t="shared" si="26"/>
        <v>-0.17862465394523497</v>
      </c>
    </row>
    <row r="161" spans="1:20" ht="13" thickBot="1">
      <c r="A161" s="48" t="s">
        <v>28</v>
      </c>
      <c r="B161" s="44">
        <v>4775.6400000000003</v>
      </c>
      <c r="C161" s="45">
        <v>4817.884</v>
      </c>
      <c r="D161" s="45">
        <v>-23.077675159999998</v>
      </c>
      <c r="E161" s="45">
        <v>-67.701872989999998</v>
      </c>
      <c r="F161" s="46">
        <v>2229193.443</v>
      </c>
      <c r="G161" s="46">
        <v>-5435841.3849999998</v>
      </c>
      <c r="H161" s="46">
        <v>-2486523.8330000001</v>
      </c>
      <c r="I161" s="47">
        <v>5382.3720000000003</v>
      </c>
      <c r="J161" s="47">
        <v>-6092.567</v>
      </c>
      <c r="K161" s="47">
        <v>-262.15199999999999</v>
      </c>
      <c r="L161" s="5">
        <f t="shared" si="18"/>
        <v>5421.8572370198499</v>
      </c>
      <c r="M161" s="5">
        <f t="shared" si="19"/>
        <v>-5372.2121905540926</v>
      </c>
      <c r="N161" s="5">
        <f t="shared" si="20"/>
        <v>-261.57587167537872</v>
      </c>
      <c r="O161" s="5">
        <f t="shared" si="21"/>
        <v>5382.3725757346474</v>
      </c>
      <c r="P161" s="5">
        <f t="shared" si="22"/>
        <v>-6092.5674965720773</v>
      </c>
      <c r="Q161" s="5">
        <f t="shared" si="23"/>
        <v>-262.15192233789548</v>
      </c>
      <c r="R161">
        <f t="shared" si="24"/>
        <v>-39.484661285202492</v>
      </c>
      <c r="S161">
        <f t="shared" si="25"/>
        <v>-720.35530601798473</v>
      </c>
      <c r="T161">
        <f t="shared" si="26"/>
        <v>-0.57605066251676362</v>
      </c>
    </row>
    <row r="162" spans="1:20" ht="13" thickBot="1">
      <c r="A162" s="48" t="s">
        <v>29</v>
      </c>
      <c r="B162" s="44">
        <v>4751.9639999999999</v>
      </c>
      <c r="C162" s="45">
        <v>4794.2079999999996</v>
      </c>
      <c r="D162" s="45">
        <v>-23.08075397</v>
      </c>
      <c r="E162" s="45">
        <v>-67.69298938</v>
      </c>
      <c r="F162" s="46">
        <v>2229977.1949999998</v>
      </c>
      <c r="G162" s="46">
        <v>-5435351.7869999995</v>
      </c>
      <c r="H162" s="46">
        <v>-2486828.463</v>
      </c>
      <c r="I162" s="47">
        <v>6293.1409999999996</v>
      </c>
      <c r="J162" s="47">
        <v>-6434.1189999999997</v>
      </c>
      <c r="K162" s="47">
        <v>-286.99700000000001</v>
      </c>
      <c r="L162" s="5">
        <f t="shared" si="18"/>
        <v>6332.6241024121964</v>
      </c>
      <c r="M162" s="5">
        <f t="shared" si="19"/>
        <v>-5713.7688045404293</v>
      </c>
      <c r="N162" s="5">
        <f t="shared" si="20"/>
        <v>-286.38781141274785</v>
      </c>
      <c r="O162" s="5">
        <f t="shared" si="21"/>
        <v>6293.1404924444241</v>
      </c>
      <c r="P162" s="5">
        <f t="shared" si="22"/>
        <v>-6434.1188999840806</v>
      </c>
      <c r="Q162" s="5">
        <f t="shared" si="23"/>
        <v>-286.99697672235561</v>
      </c>
      <c r="R162">
        <f t="shared" si="24"/>
        <v>-39.483609967772281</v>
      </c>
      <c r="S162">
        <f t="shared" si="25"/>
        <v>-720.3500954436513</v>
      </c>
      <c r="T162">
        <f t="shared" si="26"/>
        <v>-0.60916530960776072</v>
      </c>
    </row>
    <row r="163" spans="1:20" ht="13" thickBot="1">
      <c r="A163" s="48" t="s">
        <v>30</v>
      </c>
      <c r="B163" s="44">
        <v>4918.3440000000001</v>
      </c>
      <c r="C163" s="45">
        <v>4960.5879999999997</v>
      </c>
      <c r="D163" s="45">
        <v>-23.009125310000002</v>
      </c>
      <c r="E163" s="45">
        <v>-67.732131980000005</v>
      </c>
      <c r="F163" s="46">
        <v>2227499.0159999998</v>
      </c>
      <c r="G163" s="46">
        <v>-5439891.477</v>
      </c>
      <c r="H163" s="46">
        <v>-2479588.52</v>
      </c>
      <c r="I163" s="47">
        <v>2280.7869999999998</v>
      </c>
      <c r="J163" s="47">
        <v>1505.548</v>
      </c>
      <c r="K163" s="47">
        <v>-114.843</v>
      </c>
      <c r="L163" s="5">
        <f t="shared" si="18"/>
        <v>2320.2921526393334</v>
      </c>
      <c r="M163" s="5">
        <f t="shared" si="19"/>
        <v>2225.9281230887964</v>
      </c>
      <c r="N163" s="5">
        <f t="shared" si="20"/>
        <v>-115.10991552351379</v>
      </c>
      <c r="O163" s="5">
        <f t="shared" si="21"/>
        <v>2280.7866114538892</v>
      </c>
      <c r="P163" s="5">
        <f t="shared" si="22"/>
        <v>1505.5480011587965</v>
      </c>
      <c r="Q163" s="5">
        <f t="shared" si="23"/>
        <v>-114.84318504247113</v>
      </c>
      <c r="R163">
        <f t="shared" si="24"/>
        <v>-39.505541185444145</v>
      </c>
      <c r="S163">
        <f t="shared" si="25"/>
        <v>-720.38012192999986</v>
      </c>
      <c r="T163">
        <f t="shared" si="26"/>
        <v>0.26673048104265717</v>
      </c>
    </row>
    <row r="164" spans="1:20" ht="13" thickBot="1">
      <c r="A164" s="48" t="s">
        <v>31</v>
      </c>
      <c r="B164" s="44">
        <v>4869.9359999999997</v>
      </c>
      <c r="C164" s="45">
        <v>4912.18</v>
      </c>
      <c r="D164" s="45">
        <v>-23.008608939999998</v>
      </c>
      <c r="E164" s="45">
        <v>-67.718477300000004</v>
      </c>
      <c r="F164" s="46">
        <v>2228786.9700000002</v>
      </c>
      <c r="G164" s="46">
        <v>-5439339.9369999999</v>
      </c>
      <c r="H164" s="46">
        <v>-2479516.9219999998</v>
      </c>
      <c r="I164" s="47">
        <v>3681.6790000000001</v>
      </c>
      <c r="J164" s="47">
        <v>1562.4880000000001</v>
      </c>
      <c r="K164" s="47">
        <v>-163.91800000000001</v>
      </c>
      <c r="L164" s="5">
        <f t="shared" si="18"/>
        <v>3721.1837119781767</v>
      </c>
      <c r="M164" s="5">
        <f t="shared" si="19"/>
        <v>2282.8590505005618</v>
      </c>
      <c r="N164" s="5">
        <f t="shared" si="20"/>
        <v>-164.20023838111479</v>
      </c>
      <c r="O164" s="5">
        <f t="shared" si="21"/>
        <v>3681.6783246916011</v>
      </c>
      <c r="P164" s="5">
        <f t="shared" si="22"/>
        <v>1562.4881789267029</v>
      </c>
      <c r="Q164" s="5">
        <f t="shared" si="23"/>
        <v>-163.91838507987461</v>
      </c>
      <c r="R164">
        <f t="shared" si="24"/>
        <v>-39.505387286575569</v>
      </c>
      <c r="S164">
        <f t="shared" si="25"/>
        <v>-720.37087157385895</v>
      </c>
      <c r="T164">
        <f t="shared" si="26"/>
        <v>0.28185330124017582</v>
      </c>
    </row>
    <row r="165" spans="1:20" ht="13" thickBot="1">
      <c r="A165" s="48" t="s">
        <v>32</v>
      </c>
      <c r="B165" s="44">
        <v>4893.2939999999999</v>
      </c>
      <c r="C165" s="45">
        <v>4935.5379999999996</v>
      </c>
      <c r="D165" s="45">
        <v>-23.005370580000001</v>
      </c>
      <c r="E165" s="45">
        <v>-67.720098199999995</v>
      </c>
      <c r="F165" s="46">
        <v>2228694.4249999998</v>
      </c>
      <c r="G165" s="46">
        <v>-5439552.6859999998</v>
      </c>
      <c r="H165" s="46">
        <v>-2479195.693</v>
      </c>
      <c r="I165" s="47">
        <v>3515.48</v>
      </c>
      <c r="J165" s="47">
        <v>1921.441</v>
      </c>
      <c r="K165" s="47">
        <v>-140.565</v>
      </c>
      <c r="L165" s="5">
        <f t="shared" si="18"/>
        <v>3554.9858651597942</v>
      </c>
      <c r="M165" s="5">
        <f t="shared" si="19"/>
        <v>2641.8152171920437</v>
      </c>
      <c r="N165" s="5">
        <f t="shared" si="20"/>
        <v>-140.88649621097238</v>
      </c>
      <c r="O165" s="5">
        <f t="shared" si="21"/>
        <v>3515.4793900639988</v>
      </c>
      <c r="P165" s="5">
        <f t="shared" si="22"/>
        <v>1921.4412617119974</v>
      </c>
      <c r="Q165" s="5">
        <f t="shared" si="23"/>
        <v>-140.56494947675662</v>
      </c>
      <c r="R165">
        <f t="shared" si="24"/>
        <v>-39.506475095795395</v>
      </c>
      <c r="S165">
        <f t="shared" si="25"/>
        <v>-720.37395548004633</v>
      </c>
      <c r="T165">
        <f t="shared" si="26"/>
        <v>0.32154673421575808</v>
      </c>
    </row>
    <row r="166" spans="1:20" ht="13" thickBot="1">
      <c r="A166" s="48" t="s">
        <v>33</v>
      </c>
      <c r="B166" s="44">
        <v>4908.1279999999997</v>
      </c>
      <c r="C166" s="45">
        <v>4950.3720000000003</v>
      </c>
      <c r="D166" s="45">
        <v>-23.005147730000001</v>
      </c>
      <c r="E166" s="45">
        <v>-67.725390290000007</v>
      </c>
      <c r="F166" s="46">
        <v>2228200.8289999999</v>
      </c>
      <c r="G166" s="46">
        <v>-5439780.0820000004</v>
      </c>
      <c r="H166" s="46">
        <v>-2479178.7560000001</v>
      </c>
      <c r="I166" s="47">
        <v>2972.5349999999999</v>
      </c>
      <c r="J166" s="47">
        <v>1946.2619999999999</v>
      </c>
      <c r="K166" s="47">
        <v>-125.46299999999999</v>
      </c>
      <c r="L166" s="5">
        <f t="shared" si="18"/>
        <v>3012.041548140623</v>
      </c>
      <c r="M166" s="5">
        <f t="shared" si="19"/>
        <v>2666.6385779360553</v>
      </c>
      <c r="N166" s="5">
        <f t="shared" si="20"/>
        <v>-125.78406663309192</v>
      </c>
      <c r="O166" s="5">
        <f t="shared" si="21"/>
        <v>2972.534914402087</v>
      </c>
      <c r="P166" s="5">
        <f t="shared" si="22"/>
        <v>1946.2614820903314</v>
      </c>
      <c r="Q166" s="5">
        <f t="shared" si="23"/>
        <v>-125.46306185372191</v>
      </c>
      <c r="R166">
        <f t="shared" si="24"/>
        <v>-39.506633738536038</v>
      </c>
      <c r="S166">
        <f t="shared" si="25"/>
        <v>-720.37709584572394</v>
      </c>
      <c r="T166">
        <f t="shared" si="26"/>
        <v>0.32100477937001415</v>
      </c>
    </row>
    <row r="167" spans="1:20" ht="13" thickBot="1">
      <c r="A167" s="48" t="s">
        <v>34</v>
      </c>
      <c r="B167" s="44">
        <v>4883.6419999999998</v>
      </c>
      <c r="C167" s="45">
        <v>4925.8860000000004</v>
      </c>
      <c r="D167" s="45">
        <v>-23.004754760000001</v>
      </c>
      <c r="E167" s="45">
        <v>-67.717438540000003</v>
      </c>
      <c r="F167" s="46">
        <v>2228953.6710000001</v>
      </c>
      <c r="G167" s="46">
        <v>-5439465.6849999996</v>
      </c>
      <c r="H167" s="46">
        <v>-2479129.0970000001</v>
      </c>
      <c r="I167" s="47">
        <v>3788.366</v>
      </c>
      <c r="J167" s="47">
        <v>1989.624</v>
      </c>
      <c r="K167" s="47">
        <v>-150.39400000000001</v>
      </c>
      <c r="L167" s="5">
        <f t="shared" si="18"/>
        <v>3827.8728078665845</v>
      </c>
      <c r="M167" s="5">
        <f t="shared" si="19"/>
        <v>2709.9958868930903</v>
      </c>
      <c r="N167" s="5">
        <f t="shared" si="20"/>
        <v>-150.72532299144609</v>
      </c>
      <c r="O167" s="5">
        <f t="shared" si="21"/>
        <v>3788.3662143764291</v>
      </c>
      <c r="P167" s="5">
        <f t="shared" si="22"/>
        <v>1989.6237643113561</v>
      </c>
      <c r="Q167" s="5">
        <f t="shared" si="23"/>
        <v>-150.39435378850419</v>
      </c>
      <c r="R167">
        <f t="shared" si="24"/>
        <v>-39.50659349015541</v>
      </c>
      <c r="S167">
        <f t="shared" si="25"/>
        <v>-720.37212258173417</v>
      </c>
      <c r="T167">
        <f t="shared" si="26"/>
        <v>0.33096920294190113</v>
      </c>
    </row>
    <row r="168" spans="1:20" ht="13" thickBot="1">
      <c r="A168" s="48" t="s">
        <v>35</v>
      </c>
      <c r="B168" s="44">
        <v>4873.7039999999997</v>
      </c>
      <c r="C168" s="45">
        <v>4915.9480000000003</v>
      </c>
      <c r="D168" s="45">
        <v>-22.999846460000001</v>
      </c>
      <c r="E168" s="45">
        <v>-67.716052719999993</v>
      </c>
      <c r="F168" s="46">
        <v>2229162.3730000001</v>
      </c>
      <c r="G168" s="46">
        <v>-5439600.0039999997</v>
      </c>
      <c r="H168" s="46">
        <v>-2478624.48</v>
      </c>
      <c r="I168" s="47">
        <v>3930.6849999999999</v>
      </c>
      <c r="J168" s="47">
        <v>2533.5700000000002</v>
      </c>
      <c r="K168" s="47">
        <v>-160.61199999999999</v>
      </c>
      <c r="L168" s="5">
        <f t="shared" si="18"/>
        <v>3970.1921082836379</v>
      </c>
      <c r="M168" s="5">
        <f t="shared" si="19"/>
        <v>3253.9407112551753</v>
      </c>
      <c r="N168" s="5">
        <f t="shared" si="20"/>
        <v>-161.00540239987822</v>
      </c>
      <c r="O168" s="5">
        <f t="shared" si="21"/>
        <v>3930.6841484307365</v>
      </c>
      <c r="P168" s="5">
        <f t="shared" si="22"/>
        <v>2533.5701254184478</v>
      </c>
      <c r="Q168" s="5">
        <f t="shared" si="23"/>
        <v>-160.6118456045109</v>
      </c>
      <c r="R168">
        <f t="shared" si="24"/>
        <v>-39.507959852901422</v>
      </c>
      <c r="S168">
        <f t="shared" si="25"/>
        <v>-720.37058583672751</v>
      </c>
      <c r="T168">
        <f t="shared" si="26"/>
        <v>0.39355679536731714</v>
      </c>
    </row>
    <row r="169" spans="1:20" ht="13" thickBot="1">
      <c r="A169" s="48" t="s">
        <v>36</v>
      </c>
      <c r="B169" s="44">
        <v>4836.66</v>
      </c>
      <c r="C169" s="45">
        <v>4878.9040000000005</v>
      </c>
      <c r="D169" s="45">
        <v>-22.99708545</v>
      </c>
      <c r="E169" s="45">
        <v>-67.712162809999995</v>
      </c>
      <c r="F169" s="46">
        <v>2229564.0819999999</v>
      </c>
      <c r="G169" s="46">
        <v>-5439527.7220000001</v>
      </c>
      <c r="H169" s="46">
        <v>-2478328.3280000002</v>
      </c>
      <c r="I169" s="47">
        <v>4329.8590000000004</v>
      </c>
      <c r="J169" s="47">
        <v>2839.4459999999999</v>
      </c>
      <c r="K169" s="47">
        <v>-198.04400000000001</v>
      </c>
      <c r="L169" s="5">
        <f t="shared" si="18"/>
        <v>4369.3665973755296</v>
      </c>
      <c r="M169" s="5">
        <f t="shared" si="19"/>
        <v>3559.8109631550938</v>
      </c>
      <c r="N169" s="5">
        <f t="shared" si="20"/>
        <v>-198.47447724247604</v>
      </c>
      <c r="O169" s="5">
        <f t="shared" si="21"/>
        <v>4329.8580651565599</v>
      </c>
      <c r="P169" s="5">
        <f t="shared" si="22"/>
        <v>2839.4456750745608</v>
      </c>
      <c r="Q169" s="5">
        <f t="shared" si="23"/>
        <v>-198.04375227499531</v>
      </c>
      <c r="R169">
        <f t="shared" si="24"/>
        <v>-39.508532218969776</v>
      </c>
      <c r="S169">
        <f t="shared" si="25"/>
        <v>-720.36528808053299</v>
      </c>
      <c r="T169">
        <f t="shared" si="26"/>
        <v>0.43072496748072808</v>
      </c>
    </row>
    <row r="170" spans="1:20" ht="13" thickBot="1">
      <c r="A170" s="48" t="s">
        <v>37</v>
      </c>
      <c r="B170" s="44">
        <v>4852.9530000000004</v>
      </c>
      <c r="C170" s="45">
        <v>4895.1970000000001</v>
      </c>
      <c r="D170" s="45">
        <v>-22.994321450000001</v>
      </c>
      <c r="E170" s="45">
        <v>-67.714133340000004</v>
      </c>
      <c r="F170" s="46">
        <v>2229428.074</v>
      </c>
      <c r="G170" s="46">
        <v>-5439729.0099999998</v>
      </c>
      <c r="H170" s="46">
        <v>-2478052.7039999999</v>
      </c>
      <c r="I170" s="47">
        <v>4127.7709999999997</v>
      </c>
      <c r="J170" s="47">
        <v>3145.8420000000001</v>
      </c>
      <c r="K170" s="47">
        <v>-181.761</v>
      </c>
      <c r="L170" s="5">
        <f t="shared" si="18"/>
        <v>4167.2794327912661</v>
      </c>
      <c r="M170" s="5">
        <f t="shared" si="19"/>
        <v>3866.2099900720441</v>
      </c>
      <c r="N170" s="5">
        <f t="shared" si="20"/>
        <v>-182.22521268482342</v>
      </c>
      <c r="O170" s="5">
        <f t="shared" si="21"/>
        <v>4127.7699946165776</v>
      </c>
      <c r="P170" s="5">
        <f t="shared" si="22"/>
        <v>3145.8423255255989</v>
      </c>
      <c r="Q170" s="5">
        <f t="shared" si="23"/>
        <v>-181.76097849908524</v>
      </c>
      <c r="R170">
        <f t="shared" si="24"/>
        <v>-39.509438174688512</v>
      </c>
      <c r="S170">
        <f t="shared" si="25"/>
        <v>-720.36766454644521</v>
      </c>
      <c r="T170">
        <f t="shared" si="26"/>
        <v>0.46423418573817798</v>
      </c>
    </row>
    <row r="171" spans="1:20" ht="13" thickBot="1">
      <c r="A171" s="48" t="s">
        <v>38</v>
      </c>
      <c r="B171" s="44">
        <v>4870.6540000000005</v>
      </c>
      <c r="C171" s="45">
        <v>4912.8980000000001</v>
      </c>
      <c r="D171" s="45">
        <v>-22.989687270000001</v>
      </c>
      <c r="E171" s="45">
        <v>-67.717058559999998</v>
      </c>
      <c r="F171" s="46">
        <v>2229232.5959999999</v>
      </c>
      <c r="G171" s="46">
        <v>-5440043.5369999995</v>
      </c>
      <c r="H171" s="46">
        <v>-2477586.8149999999</v>
      </c>
      <c r="I171" s="47">
        <v>3827.768</v>
      </c>
      <c r="J171" s="47">
        <v>3659.5349999999999</v>
      </c>
      <c r="K171" s="47">
        <v>-164.149</v>
      </c>
      <c r="L171" s="5">
        <f t="shared" si="18"/>
        <v>3867.2794029930474</v>
      </c>
      <c r="M171" s="5">
        <f t="shared" si="19"/>
        <v>4379.9056290266635</v>
      </c>
      <c r="N171" s="5">
        <f t="shared" si="20"/>
        <v>-164.66915464370163</v>
      </c>
      <c r="O171" s="5">
        <f t="shared" si="21"/>
        <v>3827.7685058368825</v>
      </c>
      <c r="P171" s="5">
        <f t="shared" si="22"/>
        <v>3659.5351811046612</v>
      </c>
      <c r="Q171" s="5">
        <f t="shared" si="23"/>
        <v>-164.14850022754081</v>
      </c>
      <c r="R171">
        <f t="shared" si="24"/>
        <v>-39.510897156164901</v>
      </c>
      <c r="S171">
        <f t="shared" si="25"/>
        <v>-720.37044792200231</v>
      </c>
      <c r="T171">
        <f t="shared" si="26"/>
        <v>0.52065441616082353</v>
      </c>
    </row>
    <row r="172" spans="1:20" ht="13" thickBot="1">
      <c r="A172" s="48" t="s">
        <v>39</v>
      </c>
      <c r="B172" s="44">
        <v>4877.3599999999997</v>
      </c>
      <c r="C172" s="45">
        <v>4919.6040000000003</v>
      </c>
      <c r="D172" s="45">
        <v>-22.98080362</v>
      </c>
      <c r="E172" s="45">
        <v>-67.71839052</v>
      </c>
      <c r="F172" s="46">
        <v>2229254.2459999998</v>
      </c>
      <c r="G172" s="46">
        <v>-5440456.8329999996</v>
      </c>
      <c r="H172" s="46">
        <v>-2476683.0320000001</v>
      </c>
      <c r="I172" s="47">
        <v>3691.3420000000001</v>
      </c>
      <c r="J172" s="47">
        <v>4644.1450000000004</v>
      </c>
      <c r="K172" s="47">
        <v>-158.006</v>
      </c>
      <c r="L172" s="5">
        <f t="shared" si="18"/>
        <v>3730.8557740043675</v>
      </c>
      <c r="M172" s="5">
        <f t="shared" si="19"/>
        <v>5364.5163273357712</v>
      </c>
      <c r="N172" s="5">
        <f t="shared" si="20"/>
        <v>-158.63728647881931</v>
      </c>
      <c r="O172" s="5">
        <f t="shared" si="21"/>
        <v>3691.3422511799126</v>
      </c>
      <c r="P172" s="5">
        <f t="shared" si="22"/>
        <v>4644.1448302566723</v>
      </c>
      <c r="Q172" s="5">
        <f t="shared" si="23"/>
        <v>-158.00577755996915</v>
      </c>
      <c r="R172">
        <f t="shared" si="24"/>
        <v>-39.513522824454867</v>
      </c>
      <c r="S172">
        <f t="shared" si="25"/>
        <v>-720.37149707909884</v>
      </c>
      <c r="T172">
        <f t="shared" si="26"/>
        <v>0.63150891885015881</v>
      </c>
    </row>
    <row r="173" spans="1:20" ht="13" thickBot="1">
      <c r="A173" s="48" t="s">
        <v>40</v>
      </c>
      <c r="B173" s="44">
        <v>4826.7449999999999</v>
      </c>
      <c r="C173" s="45">
        <v>4868.9889999999996</v>
      </c>
      <c r="D173" s="45">
        <v>-22.970542420000001</v>
      </c>
      <c r="E173" s="45">
        <v>-67.70692683</v>
      </c>
      <c r="F173" s="46">
        <v>2230493.4410000001</v>
      </c>
      <c r="G173" s="46">
        <v>-5440378.3109999998</v>
      </c>
      <c r="H173" s="46">
        <v>-2475616.2519999999</v>
      </c>
      <c r="I173" s="47">
        <v>4868.03</v>
      </c>
      <c r="J173" s="47">
        <v>5781.0069999999996</v>
      </c>
      <c r="K173" s="47">
        <v>-210.34299999999999</v>
      </c>
      <c r="L173" s="5">
        <f t="shared" si="18"/>
        <v>4907.5460417959048</v>
      </c>
      <c r="M173" s="5">
        <f t="shared" si="19"/>
        <v>6501.3699474083951</v>
      </c>
      <c r="N173" s="5">
        <f t="shared" si="20"/>
        <v>-211.10995672460558</v>
      </c>
      <c r="O173" s="5">
        <f t="shared" si="21"/>
        <v>4868.0298548663905</v>
      </c>
      <c r="P173" s="5">
        <f t="shared" si="22"/>
        <v>5781.007488211626</v>
      </c>
      <c r="Q173" s="5">
        <f t="shared" si="23"/>
        <v>-210.3422007129459</v>
      </c>
      <c r="R173">
        <f t="shared" si="24"/>
        <v>-39.516186929514333</v>
      </c>
      <c r="S173">
        <f t="shared" si="25"/>
        <v>-720.36245919676912</v>
      </c>
      <c r="T173">
        <f t="shared" si="26"/>
        <v>0.7677560116596851</v>
      </c>
    </row>
    <row r="174" spans="1:20" ht="13" thickBot="1">
      <c r="A174" s="48" t="s">
        <v>41</v>
      </c>
      <c r="B174" s="44">
        <v>4840.8959999999997</v>
      </c>
      <c r="C174" s="45">
        <v>4883.1400000000003</v>
      </c>
      <c r="D174" s="45">
        <v>-22.95442152</v>
      </c>
      <c r="E174" s="45">
        <v>-67.703730019999995</v>
      </c>
      <c r="F174" s="46">
        <v>2231066.3739999998</v>
      </c>
      <c r="G174" s="46">
        <v>-5440910.8190000001</v>
      </c>
      <c r="H174" s="46">
        <v>-2473976.69</v>
      </c>
      <c r="I174" s="47">
        <v>5196.723</v>
      </c>
      <c r="J174" s="47">
        <v>7567.5680000000002</v>
      </c>
      <c r="K174" s="47">
        <v>-198.32900000000001</v>
      </c>
      <c r="L174" s="5">
        <f t="shared" si="18"/>
        <v>5236.2441387943154</v>
      </c>
      <c r="M174" s="5">
        <f t="shared" si="19"/>
        <v>8287.9305145555045</v>
      </c>
      <c r="N174" s="5">
        <f t="shared" si="20"/>
        <v>-199.30125902136751</v>
      </c>
      <c r="O174" s="5">
        <f t="shared" si="21"/>
        <v>5196.7231822750491</v>
      </c>
      <c r="P174" s="5">
        <f t="shared" si="22"/>
        <v>7567.5675680879758</v>
      </c>
      <c r="Q174" s="5">
        <f t="shared" si="23"/>
        <v>-198.32879544786147</v>
      </c>
      <c r="R174">
        <f t="shared" si="24"/>
        <v>-39.520956519266292</v>
      </c>
      <c r="S174">
        <f t="shared" si="25"/>
        <v>-720.36294646752867</v>
      </c>
      <c r="T174">
        <f t="shared" si="26"/>
        <v>0.9724635735060474</v>
      </c>
    </row>
    <row r="175" spans="1:20" ht="13" thickBot="1">
      <c r="A175" s="48" t="s">
        <v>42</v>
      </c>
      <c r="B175" s="44">
        <v>4795.6270000000004</v>
      </c>
      <c r="C175" s="45">
        <v>4837.8710000000001</v>
      </c>
      <c r="D175" s="45">
        <v>-22.951537340000002</v>
      </c>
      <c r="E175" s="45">
        <v>-67.69149908</v>
      </c>
      <c r="F175" s="46">
        <v>2232259.29</v>
      </c>
      <c r="G175" s="46">
        <v>-5440511.1890000002</v>
      </c>
      <c r="H175" s="46">
        <v>-2473664.6949999998</v>
      </c>
      <c r="I175" s="47">
        <v>6452.1409999999996</v>
      </c>
      <c r="J175" s="47">
        <v>7886.6750000000002</v>
      </c>
      <c r="K175" s="47">
        <v>-245.131</v>
      </c>
      <c r="L175" s="5">
        <f t="shared" si="18"/>
        <v>6491.6623376490907</v>
      </c>
      <c r="M175" s="5">
        <f t="shared" si="19"/>
        <v>8607.0294326309577</v>
      </c>
      <c r="N175" s="5">
        <f t="shared" si="20"/>
        <v>-246.14809934989717</v>
      </c>
      <c r="O175" s="5">
        <f t="shared" si="21"/>
        <v>6452.1408319640013</v>
      </c>
      <c r="P175" s="5">
        <f t="shared" si="22"/>
        <v>7886.6750979999888</v>
      </c>
      <c r="Q175" s="5">
        <f t="shared" si="23"/>
        <v>-245.13167126100006</v>
      </c>
      <c r="R175">
        <f t="shared" si="24"/>
        <v>-39.521505685089323</v>
      </c>
      <c r="S175">
        <f t="shared" si="25"/>
        <v>-720.35433463096888</v>
      </c>
      <c r="T175">
        <f t="shared" si="26"/>
        <v>1.0164280888971007</v>
      </c>
    </row>
    <row r="176" spans="1:20" ht="13" thickBot="1">
      <c r="A176" s="43" t="s">
        <v>49</v>
      </c>
      <c r="B176" s="44">
        <v>5030.5519999999997</v>
      </c>
      <c r="C176" s="45">
        <v>5072.7960000000003</v>
      </c>
      <c r="D176" s="45">
        <v>-23.027807559999999</v>
      </c>
      <c r="E176" s="45">
        <v>-67.754830749999996</v>
      </c>
      <c r="F176" s="46">
        <v>2225076.3130000001</v>
      </c>
      <c r="G176" s="46">
        <v>-5440119.7060000002</v>
      </c>
      <c r="H176" s="46">
        <v>-2481538.122</v>
      </c>
      <c r="I176" s="47">
        <v>-47.996000000000002</v>
      </c>
      <c r="J176" s="47">
        <v>-564.85900000000004</v>
      </c>
      <c r="K176" s="47">
        <v>-2.0739999999999998</v>
      </c>
      <c r="L176" s="5">
        <f t="shared" si="18"/>
        <v>-8.4947038744899945</v>
      </c>
      <c r="M176" s="5">
        <f t="shared" si="19"/>
        <v>155.54050587107824</v>
      </c>
      <c r="N176" s="5">
        <f t="shared" si="20"/>
        <v>-2.0915433323875945</v>
      </c>
      <c r="O176" s="5">
        <f t="shared" si="21"/>
        <v>-47.995501268338927</v>
      </c>
      <c r="P176" s="5">
        <f t="shared" si="22"/>
        <v>-564.85854433534564</v>
      </c>
      <c r="Q176" s="5">
        <f t="shared" si="23"/>
        <v>-2.0740895741782595</v>
      </c>
      <c r="R176">
        <f t="shared" si="24"/>
        <v>-39.500797393848934</v>
      </c>
      <c r="S176">
        <f t="shared" si="25"/>
        <v>-720.39905020642391</v>
      </c>
      <c r="T176">
        <f t="shared" si="26"/>
        <v>1.7453758209335035E-2</v>
      </c>
    </row>
    <row r="177" spans="1:20" ht="13" thickBot="1">
      <c r="A177" s="43" t="s">
        <v>50</v>
      </c>
      <c r="B177" s="44">
        <v>5030.549</v>
      </c>
      <c r="C177" s="45">
        <v>5072.7929999999997</v>
      </c>
      <c r="D177" s="45">
        <v>-23.027843300000001</v>
      </c>
      <c r="E177" s="45">
        <v>-67.754908479999997</v>
      </c>
      <c r="F177" s="46">
        <v>2225068.3450000002</v>
      </c>
      <c r="G177" s="46">
        <v>-5440121.2879999997</v>
      </c>
      <c r="H177" s="46">
        <v>-2481541.7659999998</v>
      </c>
      <c r="I177" s="47">
        <v>-55.969000000000001</v>
      </c>
      <c r="J177" s="47">
        <v>-568.82000000000005</v>
      </c>
      <c r="K177" s="47">
        <v>-2.0779999999999998</v>
      </c>
      <c r="L177" s="5">
        <f t="shared" si="18"/>
        <v>-16.468561376104791</v>
      </c>
      <c r="M177" s="5">
        <f t="shared" si="19"/>
        <v>151.57968881914621</v>
      </c>
      <c r="N177" s="5">
        <f t="shared" si="20"/>
        <v>-2.0945132438858636</v>
      </c>
      <c r="O177" s="5">
        <f t="shared" si="21"/>
        <v>-55.969348339116053</v>
      </c>
      <c r="P177" s="5">
        <f t="shared" si="22"/>
        <v>-568.81938198113096</v>
      </c>
      <c r="Q177" s="5">
        <f t="shared" si="23"/>
        <v>-2.0775581325085568</v>
      </c>
      <c r="R177">
        <f t="shared" si="24"/>
        <v>-39.500786963011265</v>
      </c>
      <c r="S177">
        <f t="shared" si="25"/>
        <v>-720.39907080027717</v>
      </c>
      <c r="T177">
        <f t="shared" si="26"/>
        <v>1.6955111377306764E-2</v>
      </c>
    </row>
    <row r="178" spans="1:20" ht="13" thickBot="1">
      <c r="A178" s="43" t="s">
        <v>51</v>
      </c>
      <c r="B178" s="44">
        <v>5030.5460000000003</v>
      </c>
      <c r="C178" s="45">
        <v>5072.79</v>
      </c>
      <c r="D178" s="45">
        <v>-23.027893970000001</v>
      </c>
      <c r="E178" s="45">
        <v>-67.754839029999999</v>
      </c>
      <c r="F178" s="46">
        <v>2225074.1060000001</v>
      </c>
      <c r="G178" s="46">
        <v>-5440116.5549999997</v>
      </c>
      <c r="H178" s="46">
        <v>-2481546.9339999999</v>
      </c>
      <c r="I178" s="47">
        <v>-48.844999999999999</v>
      </c>
      <c r="J178" s="47">
        <v>-574.43600000000004</v>
      </c>
      <c r="K178" s="47">
        <v>-2.081</v>
      </c>
      <c r="L178" s="5">
        <f t="shared" si="18"/>
        <v>-9.3445608900712305</v>
      </c>
      <c r="M178" s="5">
        <f t="shared" si="19"/>
        <v>145.96299552687961</v>
      </c>
      <c r="N178" s="5">
        <f t="shared" si="20"/>
        <v>-2.0972583557951765</v>
      </c>
      <c r="O178" s="5">
        <f t="shared" si="21"/>
        <v>-48.845333070968849</v>
      </c>
      <c r="P178" s="5">
        <f t="shared" si="22"/>
        <v>-574.43605620307437</v>
      </c>
      <c r="Q178" s="5">
        <f t="shared" si="23"/>
        <v>-2.080896365655974</v>
      </c>
      <c r="R178">
        <f t="shared" si="24"/>
        <v>-39.50077218089762</v>
      </c>
      <c r="S178">
        <f t="shared" si="25"/>
        <v>-720.39905172995395</v>
      </c>
      <c r="T178">
        <f t="shared" si="26"/>
        <v>1.6361990139202476E-2</v>
      </c>
    </row>
    <row r="179" spans="1:20" ht="13" thickBot="1">
      <c r="A179" s="43" t="s">
        <v>52</v>
      </c>
      <c r="B179" s="44">
        <v>5030.5519999999997</v>
      </c>
      <c r="C179" s="45">
        <v>5072.7960000000003</v>
      </c>
      <c r="D179" s="45">
        <v>-23.027850529999998</v>
      </c>
      <c r="E179" s="45">
        <v>-67.754712769999998</v>
      </c>
      <c r="F179" s="46">
        <v>2225086.8089999999</v>
      </c>
      <c r="G179" s="46">
        <v>-5440113.4000000004</v>
      </c>
      <c r="H179" s="46">
        <v>-2481542.5049999999</v>
      </c>
      <c r="I179" s="47">
        <v>-35.893000000000001</v>
      </c>
      <c r="J179" s="47">
        <v>-569.62099999999998</v>
      </c>
      <c r="K179" s="47">
        <v>-2.0750000000000002</v>
      </c>
      <c r="L179" s="5">
        <f t="shared" si="18"/>
        <v>3.6073730840560785</v>
      </c>
      <c r="M179" s="5">
        <f t="shared" si="19"/>
        <v>150.77793573716096</v>
      </c>
      <c r="N179" s="5">
        <f t="shared" si="20"/>
        <v>-2.0915934966906207</v>
      </c>
      <c r="O179" s="5">
        <f t="shared" si="21"/>
        <v>-35.893411789797511</v>
      </c>
      <c r="P179" s="5">
        <f t="shared" si="22"/>
        <v>-569.62108262717072</v>
      </c>
      <c r="Q179" s="5">
        <f t="shared" si="23"/>
        <v>-2.0746051768378209</v>
      </c>
      <c r="R179">
        <f t="shared" si="24"/>
        <v>-39.50078487385359</v>
      </c>
      <c r="S179">
        <f t="shared" si="25"/>
        <v>-720.39901836433171</v>
      </c>
      <c r="T179">
        <f t="shared" si="26"/>
        <v>1.6988319852799805E-2</v>
      </c>
    </row>
    <row r="180" spans="1:20" ht="13" thickBot="1">
      <c r="A180" s="43" t="s">
        <v>53</v>
      </c>
      <c r="B180" s="44">
        <v>5030.55</v>
      </c>
      <c r="C180" s="45">
        <v>5072.7939999999999</v>
      </c>
      <c r="D180" s="45">
        <v>-23.027770050000001</v>
      </c>
      <c r="E180" s="45">
        <v>-67.754999620000007</v>
      </c>
      <c r="F180" s="46">
        <v>2225060.8939999999</v>
      </c>
      <c r="G180" s="46">
        <v>-5440127.767</v>
      </c>
      <c r="H180" s="46">
        <v>-2481534.2949999999</v>
      </c>
      <c r="I180" s="47">
        <v>-65.319000000000003</v>
      </c>
      <c r="J180" s="47">
        <v>-560.702</v>
      </c>
      <c r="K180" s="47">
        <v>-2.0760000000000001</v>
      </c>
      <c r="L180" s="5">
        <f t="shared" si="18"/>
        <v>-25.817764908550068</v>
      </c>
      <c r="M180" s="5">
        <f t="shared" si="19"/>
        <v>159.69775978727009</v>
      </c>
      <c r="N180" s="5">
        <f t="shared" si="20"/>
        <v>-2.0942433234415461</v>
      </c>
      <c r="O180" s="5">
        <f t="shared" si="21"/>
        <v>-65.318573213998775</v>
      </c>
      <c r="P180" s="5">
        <f t="shared" si="22"/>
        <v>-560.70133566674463</v>
      </c>
      <c r="Q180" s="5">
        <f t="shared" si="23"/>
        <v>-2.0764250863763607</v>
      </c>
      <c r="R180">
        <f t="shared" si="24"/>
        <v>-39.500808305448707</v>
      </c>
      <c r="S180">
        <f t="shared" si="25"/>
        <v>-720.39909545401474</v>
      </c>
      <c r="T180">
        <f t="shared" si="26"/>
        <v>1.7818237065185372E-2</v>
      </c>
    </row>
    <row r="181" spans="1:20" ht="13" thickBot="1">
      <c r="A181" s="43" t="s">
        <v>54</v>
      </c>
      <c r="B181" s="44">
        <v>5030.5510000000004</v>
      </c>
      <c r="C181" s="45">
        <v>5072.7950000000001</v>
      </c>
      <c r="D181" s="45">
        <v>-23.027896500000001</v>
      </c>
      <c r="E181" s="45">
        <v>-67.75497738</v>
      </c>
      <c r="F181" s="46">
        <v>2225060.9300000002</v>
      </c>
      <c r="G181" s="46">
        <v>-5440121.8300000001</v>
      </c>
      <c r="H181" s="46">
        <v>-2481547.1940000001</v>
      </c>
      <c r="I181" s="47">
        <v>-63.036999999999999</v>
      </c>
      <c r="J181" s="47">
        <v>-574.71600000000001</v>
      </c>
      <c r="K181" s="47">
        <v>-2.0760000000000001</v>
      </c>
      <c r="L181" s="5">
        <f t="shared" si="18"/>
        <v>-23.536862833053306</v>
      </c>
      <c r="M181" s="5">
        <f t="shared" si="19"/>
        <v>145.68237717979787</v>
      </c>
      <c r="N181" s="5">
        <f t="shared" si="20"/>
        <v>-2.092796744493775</v>
      </c>
      <c r="O181" s="5">
        <f t="shared" si="21"/>
        <v>-63.037634303526431</v>
      </c>
      <c r="P181" s="5">
        <f t="shared" si="22"/>
        <v>-574.71671235359872</v>
      </c>
      <c r="Q181" s="5">
        <f t="shared" si="23"/>
        <v>-2.0765543633153811</v>
      </c>
      <c r="R181">
        <f t="shared" si="24"/>
        <v>-39.500771470473126</v>
      </c>
      <c r="S181">
        <f t="shared" si="25"/>
        <v>-720.39908953339659</v>
      </c>
      <c r="T181">
        <f t="shared" si="26"/>
        <v>1.6242381178393828E-2</v>
      </c>
    </row>
    <row r="182" spans="1:20" ht="13" thickBot="1">
      <c r="A182" s="43" t="s">
        <v>55</v>
      </c>
      <c r="B182" s="44">
        <v>5030.5569999999998</v>
      </c>
      <c r="C182" s="45">
        <v>5072.8010000000004</v>
      </c>
      <c r="D182" s="45">
        <v>-23.02776381</v>
      </c>
      <c r="E182" s="45">
        <v>-67.754723029999994</v>
      </c>
      <c r="F182" s="46">
        <v>2225087.2599999998</v>
      </c>
      <c r="G182" s="46">
        <v>-5440117.2819999997</v>
      </c>
      <c r="H182" s="46">
        <v>-2481533.6609999998</v>
      </c>
      <c r="I182" s="47">
        <v>-36.945</v>
      </c>
      <c r="J182" s="47">
        <v>-560.01</v>
      </c>
      <c r="K182" s="47">
        <v>-2.069</v>
      </c>
      <c r="L182" s="5">
        <f t="shared" si="18"/>
        <v>2.5551898087370901</v>
      </c>
      <c r="M182" s="5">
        <f t="shared" si="19"/>
        <v>160.38952014047481</v>
      </c>
      <c r="N182" s="5">
        <f t="shared" si="20"/>
        <v>-2.0875181832102641</v>
      </c>
      <c r="O182" s="5">
        <f t="shared" si="21"/>
        <v>-36.945620357459035</v>
      </c>
      <c r="P182" s="5">
        <f t="shared" si="22"/>
        <v>-560.00950151332518</v>
      </c>
      <c r="Q182" s="5">
        <f t="shared" si="23"/>
        <v>-2.0694459932314544</v>
      </c>
      <c r="R182">
        <f t="shared" si="24"/>
        <v>-39.500810166196125</v>
      </c>
      <c r="S182">
        <f t="shared" si="25"/>
        <v>-720.39902165379999</v>
      </c>
      <c r="T182">
        <f t="shared" si="26"/>
        <v>1.8072189978809661E-2</v>
      </c>
    </row>
    <row r="183" spans="1:20" ht="13" thickBot="1">
      <c r="A183" s="43" t="s">
        <v>56</v>
      </c>
      <c r="B183" s="44">
        <v>5030.5550000000003</v>
      </c>
      <c r="C183" s="45">
        <v>5072.799</v>
      </c>
      <c r="D183" s="45">
        <v>-23.027721400000001</v>
      </c>
      <c r="E183" s="45">
        <v>-67.754842659999994</v>
      </c>
      <c r="F183" s="46">
        <v>2225076.5970000001</v>
      </c>
      <c r="G183" s="46">
        <v>-5440123.6279999996</v>
      </c>
      <c r="H183" s="46">
        <v>-2481529.335</v>
      </c>
      <c r="I183" s="47">
        <v>-49.216999999999999</v>
      </c>
      <c r="J183" s="47">
        <v>-555.30899999999997</v>
      </c>
      <c r="K183" s="47">
        <v>-2.0699999999999998</v>
      </c>
      <c r="L183" s="5">
        <f t="shared" si="18"/>
        <v>-9.7166005301666178</v>
      </c>
      <c r="M183" s="5">
        <f t="shared" si="19"/>
        <v>165.08938394321902</v>
      </c>
      <c r="N183" s="5">
        <f t="shared" si="20"/>
        <v>-2.08928034646501</v>
      </c>
      <c r="O183" s="5">
        <f t="shared" si="21"/>
        <v>-49.217423040302265</v>
      </c>
      <c r="P183" s="5">
        <f t="shared" si="22"/>
        <v>-555.30966979269908</v>
      </c>
      <c r="Q183" s="5">
        <f t="shared" si="23"/>
        <v>-2.0707508813993343</v>
      </c>
      <c r="R183">
        <f t="shared" si="24"/>
        <v>-39.500822510135649</v>
      </c>
      <c r="S183">
        <f t="shared" si="25"/>
        <v>-720.39905373591807</v>
      </c>
      <c r="T183">
        <f t="shared" si="26"/>
        <v>1.8529465065675765E-2</v>
      </c>
    </row>
    <row r="184" spans="1:20" ht="13" thickBot="1">
      <c r="A184" s="43" t="s">
        <v>57</v>
      </c>
      <c r="B184" s="44">
        <v>5030.5510000000004</v>
      </c>
      <c r="C184" s="45">
        <v>5072.7950000000001</v>
      </c>
      <c r="D184" s="45">
        <v>-23.02772126</v>
      </c>
      <c r="E184" s="45">
        <v>-67.754929020000006</v>
      </c>
      <c r="F184" s="46">
        <v>2225068.398</v>
      </c>
      <c r="G184" s="46">
        <v>-5440126.9840000002</v>
      </c>
      <c r="H184" s="46">
        <v>-2481529.3190000001</v>
      </c>
      <c r="I184" s="47">
        <v>-58.076000000000001</v>
      </c>
      <c r="J184" s="47">
        <v>-555.29399999999998</v>
      </c>
      <c r="K184" s="47">
        <v>-2.0750000000000002</v>
      </c>
      <c r="L184" s="5">
        <f t="shared" si="18"/>
        <v>-18.57585172185075</v>
      </c>
      <c r="M184" s="5">
        <f t="shared" si="19"/>
        <v>165.10501174287671</v>
      </c>
      <c r="N184" s="5">
        <f t="shared" si="20"/>
        <v>-2.0934154381068737</v>
      </c>
      <c r="O184" s="5">
        <f t="shared" si="21"/>
        <v>-58.076674247296253</v>
      </c>
      <c r="P184" s="5">
        <f t="shared" si="22"/>
        <v>-555.29406480723617</v>
      </c>
      <c r="Q184" s="5">
        <f t="shared" si="23"/>
        <v>-2.074938991510777</v>
      </c>
      <c r="R184">
        <f t="shared" si="24"/>
        <v>-39.5008225254455</v>
      </c>
      <c r="S184">
        <f t="shared" si="25"/>
        <v>-720.39907655011291</v>
      </c>
      <c r="T184">
        <f t="shared" si="26"/>
        <v>1.8476446596096707E-2</v>
      </c>
    </row>
    <row r="185" spans="1:20" ht="13" thickBot="1">
      <c r="A185" s="43" t="s">
        <v>58</v>
      </c>
      <c r="B185" s="44">
        <v>5030.55</v>
      </c>
      <c r="C185" s="45">
        <v>5072.7939999999999</v>
      </c>
      <c r="D185" s="45">
        <v>-23.02797292</v>
      </c>
      <c r="E185" s="45">
        <v>-67.754932569999994</v>
      </c>
      <c r="F185" s="46">
        <v>2225063.9300000002</v>
      </c>
      <c r="G185" s="46">
        <v>-5440117.023</v>
      </c>
      <c r="H185" s="46">
        <v>-2481554.9879999999</v>
      </c>
      <c r="I185" s="47">
        <v>-58.44</v>
      </c>
      <c r="J185" s="47">
        <v>-583.18600000000004</v>
      </c>
      <c r="K185" s="47">
        <v>-2.0779999999999998</v>
      </c>
      <c r="L185" s="5">
        <f t="shared" si="18"/>
        <v>-18.940351980384975</v>
      </c>
      <c r="M185" s="5">
        <f t="shared" si="19"/>
        <v>137.2132702140137</v>
      </c>
      <c r="N185" s="5">
        <f t="shared" si="20"/>
        <v>-2.0932209835471127</v>
      </c>
      <c r="O185" s="5">
        <f t="shared" si="21"/>
        <v>-58.441101184547165</v>
      </c>
      <c r="P185" s="5">
        <f t="shared" si="22"/>
        <v>-583.1858071365366</v>
      </c>
      <c r="Q185" s="5">
        <f t="shared" si="23"/>
        <v>-2.0779109447644544</v>
      </c>
      <c r="R185">
        <f t="shared" si="24"/>
        <v>-39.50074920416219</v>
      </c>
      <c r="S185">
        <f t="shared" si="25"/>
        <v>-720.39907735055033</v>
      </c>
      <c r="T185">
        <f t="shared" si="26"/>
        <v>1.5310038782658353E-2</v>
      </c>
    </row>
    <row r="186" spans="1:20" ht="13" thickBot="1">
      <c r="A186" s="43" t="s">
        <v>59</v>
      </c>
      <c r="B186" s="44">
        <v>5030.5529999999999</v>
      </c>
      <c r="C186" s="45">
        <v>5072.7969999999996</v>
      </c>
      <c r="D186" s="45">
        <v>-23.02801079</v>
      </c>
      <c r="E186" s="45">
        <v>-67.754855620000001</v>
      </c>
      <c r="F186" s="46">
        <v>2225070.6159999999</v>
      </c>
      <c r="G186" s="46">
        <v>-5440112.517</v>
      </c>
      <c r="H186" s="46">
        <v>-2481558.852</v>
      </c>
      <c r="I186" s="47">
        <v>-50.546999999999997</v>
      </c>
      <c r="J186" s="47">
        <v>-587.38300000000004</v>
      </c>
      <c r="K186" s="47">
        <v>-2.0750000000000002</v>
      </c>
      <c r="L186" s="5">
        <f t="shared" si="18"/>
        <v>-11.046133333031181</v>
      </c>
      <c r="M186" s="5">
        <f t="shared" si="19"/>
        <v>133.01583858059317</v>
      </c>
      <c r="N186" s="5">
        <f t="shared" si="20"/>
        <v>-2.0904590684159103</v>
      </c>
      <c r="O186" s="5">
        <f t="shared" si="21"/>
        <v>-50.546871520143526</v>
      </c>
      <c r="P186" s="5">
        <f t="shared" si="22"/>
        <v>-587.38321830928362</v>
      </c>
      <c r="Q186" s="5">
        <f t="shared" si="23"/>
        <v>-2.0755763805152583</v>
      </c>
      <c r="R186">
        <f t="shared" si="24"/>
        <v>-39.500738187112347</v>
      </c>
      <c r="S186">
        <f t="shared" si="25"/>
        <v>-720.39905688987676</v>
      </c>
      <c r="T186">
        <f t="shared" si="26"/>
        <v>1.4882687900652058E-2</v>
      </c>
    </row>
    <row r="187" spans="1:20" ht="13" thickBot="1">
      <c r="A187" s="43" t="s">
        <v>60</v>
      </c>
      <c r="B187" s="44">
        <v>5030.5529999999999</v>
      </c>
      <c r="C187" s="45">
        <v>5072.7969999999996</v>
      </c>
      <c r="D187" s="45">
        <v>-23.02792595</v>
      </c>
      <c r="E187" s="45">
        <v>-67.754759500000006</v>
      </c>
      <c r="F187" s="46">
        <v>2225081.1349999998</v>
      </c>
      <c r="G187" s="46">
        <v>-5440112.1890000002</v>
      </c>
      <c r="H187" s="46">
        <v>-2481550.1979999999</v>
      </c>
      <c r="I187" s="47">
        <v>-40.686</v>
      </c>
      <c r="J187" s="47">
        <v>-577.98</v>
      </c>
      <c r="K187" s="47">
        <v>-2.0739999999999998</v>
      </c>
      <c r="L187" s="5">
        <f t="shared" si="18"/>
        <v>-1.1858711576281245</v>
      </c>
      <c r="M187" s="5">
        <f t="shared" si="19"/>
        <v>142.41923641492747</v>
      </c>
      <c r="N187" s="5">
        <f t="shared" si="20"/>
        <v>-2.0904615895934455</v>
      </c>
      <c r="O187" s="5">
        <f t="shared" si="21"/>
        <v>-40.686634064824773</v>
      </c>
      <c r="P187" s="5">
        <f t="shared" si="22"/>
        <v>-577.9797946212293</v>
      </c>
      <c r="Q187" s="5">
        <f t="shared" si="23"/>
        <v>-2.074451159410188</v>
      </c>
      <c r="R187">
        <f t="shared" si="24"/>
        <v>-39.500762907196645</v>
      </c>
      <c r="S187">
        <f t="shared" si="25"/>
        <v>-720.39903103615677</v>
      </c>
      <c r="T187">
        <f t="shared" si="26"/>
        <v>1.601043018325754E-2</v>
      </c>
    </row>
    <row r="188" spans="1:20" ht="13" thickBot="1">
      <c r="A188" s="43" t="s">
        <v>43</v>
      </c>
      <c r="B188" s="44">
        <v>5030.5439999999999</v>
      </c>
      <c r="C188" s="45">
        <v>5072.7879999999996</v>
      </c>
      <c r="D188" s="45">
        <v>-23.027690929999999</v>
      </c>
      <c r="E188" s="45">
        <v>-67.7547237</v>
      </c>
      <c r="F188" s="46">
        <v>2225088.3879999998</v>
      </c>
      <c r="G188" s="46">
        <v>-5440120.2220000001</v>
      </c>
      <c r="H188" s="46">
        <v>-2481526.2230000002</v>
      </c>
      <c r="I188" s="47">
        <v>-37.014000000000003</v>
      </c>
      <c r="J188" s="47">
        <v>-551.93200000000002</v>
      </c>
      <c r="K188" s="47">
        <v>-2.081</v>
      </c>
      <c r="L188" s="5">
        <f t="shared" si="18"/>
        <v>2.486233443026542</v>
      </c>
      <c r="M188" s="5">
        <f t="shared" si="19"/>
        <v>168.46633377203597</v>
      </c>
      <c r="N188" s="5">
        <f t="shared" si="20"/>
        <v>-2.0999510998510047</v>
      </c>
      <c r="O188" s="5">
        <f t="shared" si="21"/>
        <v>-37.014597878799464</v>
      </c>
      <c r="P188" s="5">
        <f t="shared" si="22"/>
        <v>-551.93268670454904</v>
      </c>
      <c r="Q188" s="5">
        <f t="shared" si="23"/>
        <v>-2.0809630694126042</v>
      </c>
      <c r="R188">
        <f t="shared" si="24"/>
        <v>-39.500831321826006</v>
      </c>
      <c r="S188">
        <f t="shared" si="25"/>
        <v>-720.39902047658506</v>
      </c>
      <c r="T188">
        <f t="shared" si="26"/>
        <v>1.8988030438400472E-2</v>
      </c>
    </row>
    <row r="189" spans="1:20" ht="13" thickBot="1">
      <c r="A189" s="43" t="s">
        <v>44</v>
      </c>
      <c r="B189" s="44">
        <v>5030.5540000000001</v>
      </c>
      <c r="C189" s="45">
        <v>5072.7979999999998</v>
      </c>
      <c r="D189" s="45">
        <v>-23.02764852</v>
      </c>
      <c r="E189" s="45">
        <v>-67.75484333</v>
      </c>
      <c r="F189" s="46">
        <v>2225077.7289999998</v>
      </c>
      <c r="G189" s="46">
        <v>-5440126.5779999997</v>
      </c>
      <c r="H189" s="46">
        <v>-2481521.9010000001</v>
      </c>
      <c r="I189" s="47">
        <v>-49.286000000000001</v>
      </c>
      <c r="J189" s="47">
        <v>-547.23199999999997</v>
      </c>
      <c r="K189" s="47">
        <v>-2.0710000000000002</v>
      </c>
      <c r="L189" s="5">
        <f t="shared" si="18"/>
        <v>-9.7856403277328372</v>
      </c>
      <c r="M189" s="5">
        <f t="shared" si="19"/>
        <v>173.16672958337472</v>
      </c>
      <c r="N189" s="5">
        <f t="shared" si="20"/>
        <v>-2.090236765508493</v>
      </c>
      <c r="O189" s="5">
        <f t="shared" si="21"/>
        <v>-49.286484065871633</v>
      </c>
      <c r="P189" s="5">
        <f t="shared" si="22"/>
        <v>-547.23232427749224</v>
      </c>
      <c r="Q189" s="5">
        <f t="shared" si="23"/>
        <v>-2.0707914002200312</v>
      </c>
      <c r="R189">
        <f t="shared" si="24"/>
        <v>-39.500843738138798</v>
      </c>
      <c r="S189">
        <f t="shared" si="25"/>
        <v>-720.39905386086696</v>
      </c>
      <c r="T189">
        <f t="shared" si="26"/>
        <v>1.9445365288461858E-2</v>
      </c>
    </row>
    <row r="190" spans="1:20" ht="13" thickBot="1">
      <c r="A190" s="43" t="s">
        <v>45</v>
      </c>
      <c r="B190" s="44">
        <v>5030.55</v>
      </c>
      <c r="C190" s="45">
        <v>5072.7939999999999</v>
      </c>
      <c r="D190" s="45">
        <v>-23.027648289999998</v>
      </c>
      <c r="E190" s="45">
        <v>-67.754929689999997</v>
      </c>
      <c r="F190" s="46">
        <v>2225069.5320000001</v>
      </c>
      <c r="G190" s="46">
        <v>-5440129.9380000001</v>
      </c>
      <c r="H190" s="46">
        <v>-2481521.8760000002</v>
      </c>
      <c r="I190" s="47">
        <v>-58.145000000000003</v>
      </c>
      <c r="J190" s="47">
        <v>-547.20699999999999</v>
      </c>
      <c r="K190" s="47">
        <v>-2.0750000000000002</v>
      </c>
      <c r="L190" s="5">
        <f t="shared" si="18"/>
        <v>-18.644554662931988</v>
      </c>
      <c r="M190" s="5">
        <f t="shared" si="19"/>
        <v>173.19238466403144</v>
      </c>
      <c r="N190" s="5">
        <f t="shared" si="20"/>
        <v>-2.0937886213581791</v>
      </c>
      <c r="O190" s="5">
        <f t="shared" si="21"/>
        <v>-58.145398446347528</v>
      </c>
      <c r="P190" s="5">
        <f t="shared" si="22"/>
        <v>-547.20669207637422</v>
      </c>
      <c r="Q190" s="5">
        <f t="shared" si="23"/>
        <v>-2.0743951349238898</v>
      </c>
      <c r="R190">
        <f t="shared" si="24"/>
        <v>-39.50084378341554</v>
      </c>
      <c r="S190">
        <f t="shared" si="25"/>
        <v>-720.39907674040569</v>
      </c>
      <c r="T190">
        <f t="shared" si="26"/>
        <v>1.9393486434289287E-2</v>
      </c>
    </row>
    <row r="191" spans="1:20" ht="13" thickBot="1">
      <c r="A191" s="43" t="s">
        <v>46</v>
      </c>
      <c r="B191" s="44">
        <v>5030.55</v>
      </c>
      <c r="C191" s="45">
        <v>5072.7939999999999</v>
      </c>
      <c r="D191" s="45">
        <v>-23.028045980000002</v>
      </c>
      <c r="E191" s="45">
        <v>-67.754931900000003</v>
      </c>
      <c r="F191" s="46">
        <v>2225062.7949999999</v>
      </c>
      <c r="G191" s="46">
        <v>-5440114.0650000004</v>
      </c>
      <c r="H191" s="46">
        <v>-2481562.44</v>
      </c>
      <c r="I191" s="47">
        <v>-58.372</v>
      </c>
      <c r="J191" s="47">
        <v>-591.28399999999999</v>
      </c>
      <c r="K191" s="47">
        <v>-2.0790000000000002</v>
      </c>
      <c r="L191" s="5">
        <f t="shared" si="18"/>
        <v>-18.871060323758886</v>
      </c>
      <c r="M191" s="5">
        <f t="shared" si="19"/>
        <v>129.11601810936159</v>
      </c>
      <c r="N191" s="5">
        <f t="shared" si="20"/>
        <v>-2.0930826342001865</v>
      </c>
      <c r="O191" s="5">
        <f t="shared" si="21"/>
        <v>-58.371788242528098</v>
      </c>
      <c r="P191" s="5">
        <f t="shared" si="22"/>
        <v>-591.28305902264458</v>
      </c>
      <c r="Q191" s="5">
        <f t="shared" si="23"/>
        <v>-2.078690752348308</v>
      </c>
      <c r="R191">
        <f t="shared" si="24"/>
        <v>-39.500727918769215</v>
      </c>
      <c r="S191">
        <f t="shared" si="25"/>
        <v>-720.39907713200614</v>
      </c>
      <c r="T191">
        <f t="shared" si="26"/>
        <v>1.4391881851878452E-2</v>
      </c>
    </row>
    <row r="192" spans="1:20" ht="13" thickBot="1">
      <c r="A192" s="43" t="s">
        <v>47</v>
      </c>
      <c r="B192" s="44">
        <v>5030.55</v>
      </c>
      <c r="C192" s="45">
        <v>5072.7939999999999</v>
      </c>
      <c r="D192" s="45">
        <v>-23.02808108</v>
      </c>
      <c r="E192" s="45">
        <v>-67.754834579999994</v>
      </c>
      <c r="F192" s="46">
        <v>2225071.4589999998</v>
      </c>
      <c r="G192" s="46">
        <v>-5440108.8770000003</v>
      </c>
      <c r="H192" s="46">
        <v>-2481566.0210000002</v>
      </c>
      <c r="I192" s="47">
        <v>-48.387999999999998</v>
      </c>
      <c r="J192" s="47">
        <v>-595.17399999999998</v>
      </c>
      <c r="K192" s="47">
        <v>-2.0790000000000002</v>
      </c>
      <c r="L192" s="5">
        <f t="shared" si="18"/>
        <v>-8.8878744520831994</v>
      </c>
      <c r="M192" s="5">
        <f t="shared" si="19"/>
        <v>125.22502841704555</v>
      </c>
      <c r="N192" s="5">
        <f t="shared" si="20"/>
        <v>-2.0928252853026592</v>
      </c>
      <c r="O192" s="5">
        <f t="shared" si="21"/>
        <v>-48.388592143942532</v>
      </c>
      <c r="P192" s="5">
        <f t="shared" si="22"/>
        <v>-595.17402248207043</v>
      </c>
      <c r="Q192" s="5">
        <f t="shared" si="23"/>
        <v>-2.0788130707530001</v>
      </c>
      <c r="R192">
        <f t="shared" si="24"/>
        <v>-39.500717691859336</v>
      </c>
      <c r="S192">
        <f t="shared" si="25"/>
        <v>-720.39905089911599</v>
      </c>
      <c r="T192">
        <f t="shared" si="26"/>
        <v>1.4012214549659063E-2</v>
      </c>
    </row>
    <row r="193" spans="1:20" ht="13" thickBot="1">
      <c r="A193" s="43" t="s">
        <v>48</v>
      </c>
      <c r="B193" s="44">
        <v>5030.5550000000003</v>
      </c>
      <c r="C193" s="45">
        <v>5072.799</v>
      </c>
      <c r="D193" s="45">
        <v>-23.027997890000002</v>
      </c>
      <c r="E193" s="45">
        <v>-67.754741949999996</v>
      </c>
      <c r="F193" s="46">
        <v>2225081.6209999998</v>
      </c>
      <c r="G193" s="46">
        <v>-5440108.6220000004</v>
      </c>
      <c r="H193" s="46">
        <v>-2481557.537</v>
      </c>
      <c r="I193" s="47">
        <v>-38.886000000000003</v>
      </c>
      <c r="J193" s="47">
        <v>-585.95399999999995</v>
      </c>
      <c r="K193" s="47">
        <v>-2.073</v>
      </c>
      <c r="L193" s="5">
        <f t="shared" si="18"/>
        <v>0.61432281288657009</v>
      </c>
      <c r="M193" s="5">
        <f t="shared" si="19"/>
        <v>134.44553564902893</v>
      </c>
      <c r="N193" s="5">
        <f t="shared" si="20"/>
        <v>-2.0885211453137487</v>
      </c>
      <c r="O193" s="5">
        <f t="shared" si="21"/>
        <v>-38.886419144895711</v>
      </c>
      <c r="P193" s="5">
        <f t="shared" si="22"/>
        <v>-585.95349082479333</v>
      </c>
      <c r="Q193" s="5">
        <f t="shared" si="23"/>
        <v>-2.0734041508756036</v>
      </c>
      <c r="R193">
        <f t="shared" si="24"/>
        <v>-39.500741957782282</v>
      </c>
      <c r="S193">
        <f t="shared" si="25"/>
        <v>-720.39902647382223</v>
      </c>
      <c r="T193">
        <f t="shared" si="26"/>
        <v>1.511699443814507E-2</v>
      </c>
    </row>
    <row r="194" spans="1:20" ht="13" thickBot="1">
      <c r="A194" s="43" t="s">
        <v>61</v>
      </c>
      <c r="B194" s="44">
        <v>5030.5559999999996</v>
      </c>
      <c r="C194" s="45">
        <v>5072.8</v>
      </c>
      <c r="D194" s="45">
        <v>-23.027602649999999</v>
      </c>
      <c r="E194" s="45">
        <v>-67.755212999999998</v>
      </c>
      <c r="F194" s="46">
        <v>2225043.3829999999</v>
      </c>
      <c r="G194" s="46">
        <v>-5440142.7759999996</v>
      </c>
      <c r="H194" s="46">
        <v>-2481517.2230000002</v>
      </c>
      <c r="I194" s="47">
        <v>-87.207999999999998</v>
      </c>
      <c r="J194" s="47">
        <v>-542.14800000000002</v>
      </c>
      <c r="K194" s="47">
        <v>-2.069</v>
      </c>
      <c r="L194" s="5">
        <f t="shared" si="18"/>
        <v>-47.707440009824523</v>
      </c>
      <c r="M194" s="5">
        <f t="shared" si="19"/>
        <v>178.25040060138062</v>
      </c>
      <c r="N194" s="5">
        <f t="shared" si="20"/>
        <v>-2.0888805725170982</v>
      </c>
      <c r="O194" s="5">
        <f t="shared" si="21"/>
        <v>-87.208297119570318</v>
      </c>
      <c r="P194" s="5">
        <f t="shared" si="22"/>
        <v>-542.14875310919706</v>
      </c>
      <c r="Q194" s="5">
        <f t="shared" si="23"/>
        <v>-2.0690930278572921</v>
      </c>
      <c r="R194">
        <f t="shared" si="24"/>
        <v>-39.500857109745795</v>
      </c>
      <c r="S194">
        <f t="shared" si="25"/>
        <v>-720.39915371057771</v>
      </c>
      <c r="T194">
        <f t="shared" si="26"/>
        <v>1.9787544659806144E-2</v>
      </c>
    </row>
    <row r="195" spans="1:20" ht="13" thickBot="1">
      <c r="A195" s="43" t="s">
        <v>62</v>
      </c>
      <c r="B195" s="44">
        <v>5030.5569999999998</v>
      </c>
      <c r="C195" s="45">
        <v>5072.8010000000004</v>
      </c>
      <c r="D195" s="45">
        <v>-23.028139629999998</v>
      </c>
      <c r="E195" s="45">
        <v>-67.755159280000001</v>
      </c>
      <c r="F195" s="46">
        <v>2225039.6710000001</v>
      </c>
      <c r="G195" s="46">
        <v>-5440119.1430000002</v>
      </c>
      <c r="H195" s="46">
        <v>-2481571.9959999998</v>
      </c>
      <c r="I195" s="47">
        <v>-81.697000000000003</v>
      </c>
      <c r="J195" s="47">
        <v>-601.66300000000001</v>
      </c>
      <c r="K195" s="47">
        <v>-2.073</v>
      </c>
      <c r="L195" s="5">
        <f t="shared" si="18"/>
        <v>-42.196372641724579</v>
      </c>
      <c r="M195" s="5">
        <f t="shared" si="19"/>
        <v>118.7356353034708</v>
      </c>
      <c r="N195" s="5">
        <f t="shared" si="20"/>
        <v>-2.0857300966600221</v>
      </c>
      <c r="O195" s="5">
        <f t="shared" si="21"/>
        <v>-81.697073317239074</v>
      </c>
      <c r="P195" s="5">
        <f t="shared" si="22"/>
        <v>-601.66350389758043</v>
      </c>
      <c r="Q195" s="5">
        <f t="shared" si="23"/>
        <v>-2.0726600669562458</v>
      </c>
      <c r="R195">
        <f t="shared" si="24"/>
        <v>-39.500700675514494</v>
      </c>
      <c r="S195">
        <f t="shared" si="25"/>
        <v>-720.39913920105118</v>
      </c>
      <c r="T195">
        <f t="shared" si="26"/>
        <v>1.3070029703776243E-2</v>
      </c>
    </row>
    <row r="196" spans="1:20" ht="13" thickBot="1">
      <c r="A196" s="43" t="s">
        <v>63</v>
      </c>
      <c r="B196" s="44">
        <v>5030.2619999999997</v>
      </c>
      <c r="C196" s="45">
        <v>5072.5060000000003</v>
      </c>
      <c r="D196" s="45">
        <v>-23.028080330000002</v>
      </c>
      <c r="E196" s="45">
        <v>-67.7545109</v>
      </c>
      <c r="F196" s="46">
        <v>2225102.1039999998</v>
      </c>
      <c r="G196" s="46">
        <v>-5440096.091</v>
      </c>
      <c r="H196" s="46">
        <v>-2481565.8309999998</v>
      </c>
      <c r="I196" s="47">
        <v>-15.183999999999999</v>
      </c>
      <c r="J196" s="47">
        <v>-595.09100000000001</v>
      </c>
      <c r="K196" s="47">
        <v>-2.367</v>
      </c>
      <c r="L196" s="5">
        <f t="shared" si="18"/>
        <v>24.316696319135488</v>
      </c>
      <c r="M196" s="5">
        <f t="shared" si="19"/>
        <v>125.30872678395757</v>
      </c>
      <c r="N196" s="5">
        <f t="shared" si="20"/>
        <v>-2.3816080614602555</v>
      </c>
      <c r="O196" s="5">
        <f t="shared" si="21"/>
        <v>-15.184019807567211</v>
      </c>
      <c r="P196" s="5">
        <f t="shared" si="22"/>
        <v>-595.09020408931633</v>
      </c>
      <c r="Q196" s="5">
        <f t="shared" si="23"/>
        <v>-2.3673809912746435</v>
      </c>
      <c r="R196">
        <f t="shared" si="24"/>
        <v>-39.500716126702699</v>
      </c>
      <c r="S196">
        <f t="shared" si="25"/>
        <v>-720.39893087327391</v>
      </c>
      <c r="T196">
        <f t="shared" si="26"/>
        <v>1.4227070185611979E-2</v>
      </c>
    </row>
    <row r="197" spans="1:20" ht="13" thickBot="1">
      <c r="A197" s="43" t="s">
        <v>64</v>
      </c>
      <c r="B197" s="44">
        <v>5030.5519999999997</v>
      </c>
      <c r="C197" s="45">
        <v>5072.7960000000003</v>
      </c>
      <c r="D197" s="45">
        <v>-23.027579060000001</v>
      </c>
      <c r="E197" s="45">
        <v>-67.754510629999999</v>
      </c>
      <c r="F197" s="46">
        <v>2225110.4580000001</v>
      </c>
      <c r="G197" s="46">
        <v>-5440116.443</v>
      </c>
      <c r="H197" s="46">
        <v>-2481514.8149999999</v>
      </c>
      <c r="I197" s="47">
        <v>-15.157</v>
      </c>
      <c r="J197" s="47">
        <v>-539.53300000000002</v>
      </c>
      <c r="K197" s="47">
        <v>-2.0720000000000001</v>
      </c>
      <c r="L197" s="5">
        <f t="shared" si="18"/>
        <v>24.344228078242566</v>
      </c>
      <c r="M197" s="5">
        <f t="shared" si="19"/>
        <v>180.86537487862654</v>
      </c>
      <c r="N197" s="5">
        <f t="shared" si="20"/>
        <v>-2.0925224810815592</v>
      </c>
      <c r="O197" s="5">
        <f t="shared" si="21"/>
        <v>-15.156635884914166</v>
      </c>
      <c r="P197" s="5">
        <f t="shared" si="22"/>
        <v>-539.53358907503559</v>
      </c>
      <c r="Q197" s="5">
        <f t="shared" si="23"/>
        <v>-2.0719926685650023</v>
      </c>
      <c r="R197">
        <f t="shared" si="24"/>
        <v>-39.500863963156732</v>
      </c>
      <c r="S197">
        <f t="shared" si="25"/>
        <v>-720.39896395366213</v>
      </c>
      <c r="T197">
        <f t="shared" si="26"/>
        <v>2.0529812516556945E-2</v>
      </c>
    </row>
    <row r="198" spans="1:20" ht="13" thickBot="1">
      <c r="A198" s="54" t="s">
        <v>246</v>
      </c>
      <c r="B198" s="44">
        <v>5032.6009999999997</v>
      </c>
      <c r="C198" s="45">
        <v>5074.8450000000003</v>
      </c>
      <c r="D198" s="45">
        <v>-23.02271107</v>
      </c>
      <c r="E198" s="45">
        <v>-67.754362880000002</v>
      </c>
      <c r="F198" s="46">
        <v>2225205.0920000002</v>
      </c>
      <c r="G198" s="46">
        <v>-5440307.7740000002</v>
      </c>
      <c r="H198" s="46">
        <v>-2481019.0660000001</v>
      </c>
      <c r="I198" s="47">
        <v>0</v>
      </c>
      <c r="J198" s="47">
        <v>0</v>
      </c>
      <c r="K198" s="47">
        <v>0</v>
      </c>
      <c r="L198" s="5">
        <f t="shared" si="18"/>
        <v>39.502253212353295</v>
      </c>
      <c r="M198" s="5">
        <f t="shared" si="19"/>
        <v>720.39888357946518</v>
      </c>
      <c r="N198" s="5">
        <f t="shared" si="20"/>
        <v>-8.1607033033492371E-2</v>
      </c>
      <c r="O198" s="5">
        <f t="shared" si="21"/>
        <v>-4.1525956824337555E-5</v>
      </c>
      <c r="P198" s="5">
        <f t="shared" si="22"/>
        <v>-2.721372223117391E-4</v>
      </c>
      <c r="Q198" s="5">
        <f t="shared" si="23"/>
        <v>2.2340672470873979E-4</v>
      </c>
    </row>
    <row r="201" spans="1:20">
      <c r="Q201" s="36" t="s">
        <v>262</v>
      </c>
      <c r="R201" s="56">
        <f>AVERAGE(R6:R197)</f>
        <v>-39.500855195584165</v>
      </c>
      <c r="S201" s="56">
        <f>AVERAGE(S6:S197)</f>
        <v>-720.39510151521802</v>
      </c>
      <c r="T201" s="56">
        <f>AVERAGE(T6:T197)</f>
        <v>2.9239290537070483E-2</v>
      </c>
    </row>
    <row r="202" spans="1:20">
      <c r="Q202" s="36" t="s">
        <v>263</v>
      </c>
      <c r="R202">
        <f>STDEV(R6:R197)</f>
        <v>4.4082143783853462E-3</v>
      </c>
      <c r="S202">
        <f>STDEV(S6:S197)</f>
        <v>1.0314945564124529E-2</v>
      </c>
      <c r="T202">
        <f>STDEV(T6:T197)</f>
        <v>0.19350039134028904</v>
      </c>
    </row>
  </sheetData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8" workbookViewId="0">
      <selection activeCell="H4" sqref="H4:J4"/>
    </sheetView>
  </sheetViews>
  <sheetFormatPr baseColWidth="10" defaultRowHeight="13" x14ac:dyDescent="0"/>
  <sheetData>
    <row r="1" spans="1:10" thickBot="1">
      <c r="A1" s="36" t="s">
        <v>252</v>
      </c>
      <c r="H1" s="36" t="s">
        <v>264</v>
      </c>
    </row>
    <row r="2" spans="1:10" thickBot="1">
      <c r="A2" s="62"/>
      <c r="B2" s="70" t="s">
        <v>235</v>
      </c>
      <c r="C2" s="70"/>
      <c r="D2" s="71"/>
      <c r="E2" s="73" t="s">
        <v>248</v>
      </c>
      <c r="F2" s="72"/>
      <c r="G2" s="72"/>
      <c r="H2">
        <f>rainer!R201</f>
        <v>-39.500855195584165</v>
      </c>
      <c r="I2">
        <f>rainer!S201</f>
        <v>-720.39510151521802</v>
      </c>
      <c r="J2">
        <f>rainer!T201</f>
        <v>2.9239290537070483E-2</v>
      </c>
    </row>
    <row r="3" spans="1:10" ht="15" thickBot="1">
      <c r="A3" s="64" t="s">
        <v>75</v>
      </c>
      <c r="B3" s="62" t="s">
        <v>243</v>
      </c>
      <c r="C3" s="62" t="s">
        <v>244</v>
      </c>
      <c r="D3" s="62" t="s">
        <v>245</v>
      </c>
      <c r="E3" s="65" t="s">
        <v>249</v>
      </c>
      <c r="F3" s="66" t="s">
        <v>250</v>
      </c>
      <c r="G3" s="63" t="s">
        <v>251</v>
      </c>
      <c r="H3" s="36" t="s">
        <v>265</v>
      </c>
    </row>
    <row r="4" spans="1:10" ht="12">
      <c r="A4" s="67" t="s">
        <v>101</v>
      </c>
      <c r="B4" s="68">
        <v>-5.42</v>
      </c>
      <c r="C4" s="68">
        <v>-723.79100000000005</v>
      </c>
      <c r="D4" s="68">
        <v>-2.09</v>
      </c>
      <c r="E4" s="69">
        <v>-6.1</v>
      </c>
      <c r="F4" s="69">
        <v>-21</v>
      </c>
      <c r="G4" s="69">
        <v>26.7</v>
      </c>
      <c r="H4">
        <f>B4-$H$2</f>
        <v>34.080855195584164</v>
      </c>
      <c r="I4">
        <f>C4-$I$2</f>
        <v>-3.3958984847820375</v>
      </c>
      <c r="J4">
        <f>D4-$J$2</f>
        <v>-2.1192392905370703</v>
      </c>
    </row>
    <row r="5" spans="1:10" ht="12">
      <c r="A5" s="67" t="s">
        <v>107</v>
      </c>
      <c r="B5" s="68">
        <v>9.4830000000000005</v>
      </c>
      <c r="C5" s="68">
        <v>-687.07600000000002</v>
      </c>
      <c r="D5" s="68">
        <v>-2.4849999999999999</v>
      </c>
      <c r="E5" s="69">
        <v>0.5</v>
      </c>
      <c r="F5" s="69">
        <v>-35.1</v>
      </c>
      <c r="G5" s="69">
        <v>31.9</v>
      </c>
      <c r="H5">
        <f t="shared" ref="H5:H30" si="0">B5-$H$2</f>
        <v>48.983855195584169</v>
      </c>
      <c r="I5">
        <f t="shared" ref="I5:I30" si="1">C5-$I$2</f>
        <v>33.319101515217994</v>
      </c>
      <c r="J5">
        <f t="shared" ref="J5:J30" si="2">D5-$J$2</f>
        <v>-2.5142392905370703</v>
      </c>
    </row>
    <row r="6" spans="1:10" ht="12">
      <c r="A6" s="67" t="s">
        <v>108</v>
      </c>
      <c r="B6" s="68">
        <v>-9.8350000000000009</v>
      </c>
      <c r="C6" s="68">
        <v>-663.827</v>
      </c>
      <c r="D6" s="68">
        <v>-2.4790000000000001</v>
      </c>
      <c r="E6" s="69">
        <v>-11.9</v>
      </c>
      <c r="F6" s="69">
        <v>-15.1</v>
      </c>
      <c r="G6" s="69">
        <v>31.9</v>
      </c>
      <c r="H6">
        <f t="shared" si="0"/>
        <v>29.665855195584165</v>
      </c>
      <c r="I6">
        <f t="shared" si="1"/>
        <v>56.568101515218018</v>
      </c>
      <c r="J6">
        <f t="shared" si="2"/>
        <v>-2.5082392905370705</v>
      </c>
    </row>
    <row r="7" spans="1:10" ht="12">
      <c r="A7" s="67" t="s">
        <v>110</v>
      </c>
      <c r="B7" s="68">
        <v>37.826000000000001</v>
      </c>
      <c r="C7" s="68">
        <v>-735.87599999999998</v>
      </c>
      <c r="D7" s="68">
        <v>-2.2410000000000001</v>
      </c>
      <c r="E7" s="69">
        <v>-8.4</v>
      </c>
      <c r="F7" s="69">
        <v>-23</v>
      </c>
      <c r="G7" s="69">
        <v>29</v>
      </c>
      <c r="H7">
        <f t="shared" si="0"/>
        <v>77.326855195584159</v>
      </c>
      <c r="I7">
        <f t="shared" si="1"/>
        <v>-15.48089848478196</v>
      </c>
      <c r="J7">
        <f t="shared" si="2"/>
        <v>-2.2702392905370705</v>
      </c>
    </row>
    <row r="8" spans="1:10" ht="12">
      <c r="A8" s="67" t="s">
        <v>114</v>
      </c>
      <c r="B8" s="68">
        <v>10.74</v>
      </c>
      <c r="C8" s="68">
        <v>-659.56799999999998</v>
      </c>
      <c r="D8" s="68">
        <v>-2.4820000000000002</v>
      </c>
      <c r="E8" s="69">
        <v>-8.8000000000000007</v>
      </c>
      <c r="F8" s="69">
        <v>-32.200000000000003</v>
      </c>
      <c r="G8" s="69">
        <v>30.5</v>
      </c>
      <c r="H8">
        <f t="shared" si="0"/>
        <v>50.240855195584167</v>
      </c>
      <c r="I8">
        <f t="shared" si="1"/>
        <v>60.827101515218033</v>
      </c>
      <c r="J8">
        <f t="shared" si="2"/>
        <v>-2.5112392905370706</v>
      </c>
    </row>
    <row r="9" spans="1:10" ht="12">
      <c r="A9" s="67" t="s">
        <v>115</v>
      </c>
      <c r="B9" s="68">
        <v>-20.62</v>
      </c>
      <c r="C9" s="68">
        <v>-633.90800000000002</v>
      </c>
      <c r="D9" s="68">
        <v>-2.2839999999999998</v>
      </c>
      <c r="E9" s="69">
        <v>-10</v>
      </c>
      <c r="F9" s="69">
        <v>5.9</v>
      </c>
      <c r="G9" s="69">
        <v>31</v>
      </c>
      <c r="H9">
        <f t="shared" si="0"/>
        <v>18.880855195584164</v>
      </c>
      <c r="I9">
        <f t="shared" si="1"/>
        <v>86.487101515218001</v>
      </c>
      <c r="J9">
        <f t="shared" si="2"/>
        <v>-2.3132392905370702</v>
      </c>
    </row>
    <row r="10" spans="1:10" ht="12">
      <c r="A10" s="67" t="s">
        <v>116</v>
      </c>
      <c r="B10" s="68">
        <v>-6.7119999999999997</v>
      </c>
      <c r="C10" s="68">
        <v>-684.952</v>
      </c>
      <c r="D10" s="68">
        <v>-2.0830000000000002</v>
      </c>
      <c r="E10" s="69">
        <v>-1.2</v>
      </c>
      <c r="F10" s="69">
        <v>-7.3</v>
      </c>
      <c r="G10" s="69">
        <v>36.200000000000003</v>
      </c>
      <c r="H10">
        <f t="shared" si="0"/>
        <v>32.788855195584162</v>
      </c>
      <c r="I10">
        <f t="shared" si="1"/>
        <v>35.443101515218018</v>
      </c>
      <c r="J10">
        <f t="shared" si="2"/>
        <v>-2.1122392905370706</v>
      </c>
    </row>
    <row r="11" spans="1:10" ht="12">
      <c r="A11" s="67" t="s">
        <v>165</v>
      </c>
      <c r="B11" s="68">
        <v>-1.516</v>
      </c>
      <c r="C11" s="68">
        <v>-616.827</v>
      </c>
      <c r="D11" s="68">
        <v>-3.0830000000000002</v>
      </c>
      <c r="E11" s="69">
        <v>-2.9</v>
      </c>
      <c r="F11" s="69">
        <v>-18</v>
      </c>
      <c r="G11" s="69">
        <v>33.1</v>
      </c>
      <c r="H11">
        <f t="shared" si="0"/>
        <v>37.984855195584167</v>
      </c>
      <c r="I11">
        <f t="shared" si="1"/>
        <v>103.56810151521802</v>
      </c>
      <c r="J11">
        <f t="shared" si="2"/>
        <v>-3.1122392905370706</v>
      </c>
    </row>
    <row r="12" spans="1:10" ht="12">
      <c r="A12" s="67" t="s">
        <v>167</v>
      </c>
      <c r="B12" s="68">
        <v>84.322999999999993</v>
      </c>
      <c r="C12" s="68">
        <v>-698.10199999999998</v>
      </c>
      <c r="D12" s="68">
        <v>-3.74</v>
      </c>
      <c r="E12" s="69">
        <v>-6.1</v>
      </c>
      <c r="F12" s="69">
        <v>-14.4</v>
      </c>
      <c r="G12" s="69">
        <v>79.3</v>
      </c>
      <c r="H12">
        <f t="shared" si="0"/>
        <v>123.82385519558416</v>
      </c>
      <c r="I12">
        <f t="shared" si="1"/>
        <v>22.293101515218041</v>
      </c>
      <c r="J12">
        <f t="shared" si="2"/>
        <v>-3.7692392905370706</v>
      </c>
    </row>
    <row r="13" spans="1:10" ht="12">
      <c r="A13" s="67" t="s">
        <v>172</v>
      </c>
      <c r="B13" s="68">
        <v>89.093999999999994</v>
      </c>
      <c r="C13" s="68">
        <v>-599.96</v>
      </c>
      <c r="D13" s="68">
        <v>-5.4180000000000001</v>
      </c>
      <c r="E13" s="69">
        <v>-0.8</v>
      </c>
      <c r="F13" s="69">
        <v>-10.5</v>
      </c>
      <c r="G13" s="69">
        <v>75.3</v>
      </c>
      <c r="H13">
        <f t="shared" si="0"/>
        <v>128.59485519558416</v>
      </c>
      <c r="I13">
        <f t="shared" si="1"/>
        <v>120.43510151521798</v>
      </c>
      <c r="J13">
        <f t="shared" si="2"/>
        <v>-5.4472392905370706</v>
      </c>
    </row>
    <row r="14" spans="1:10" ht="12">
      <c r="A14" s="67" t="s">
        <v>175</v>
      </c>
      <c r="B14" s="68">
        <v>-62.65</v>
      </c>
      <c r="C14" s="68">
        <v>-519.06600000000003</v>
      </c>
      <c r="D14" s="68">
        <v>-1.2629999999999999</v>
      </c>
      <c r="E14" s="69">
        <v>-14.7</v>
      </c>
      <c r="F14" s="69">
        <v>-15.7</v>
      </c>
      <c r="G14" s="69">
        <v>70.8</v>
      </c>
      <c r="H14">
        <f t="shared" si="0"/>
        <v>-23.149144804415833</v>
      </c>
      <c r="I14">
        <f t="shared" si="1"/>
        <v>201.32910151521799</v>
      </c>
      <c r="J14">
        <f t="shared" si="2"/>
        <v>-1.2922392905370703</v>
      </c>
    </row>
    <row r="15" spans="1:10" ht="12">
      <c r="A15" s="67" t="s">
        <v>198</v>
      </c>
      <c r="B15" s="68">
        <v>-405.23599999999999</v>
      </c>
      <c r="C15" s="68">
        <v>-342.14299999999997</v>
      </c>
      <c r="D15" s="68">
        <v>-1.387</v>
      </c>
      <c r="E15" s="69">
        <v>-0.2</v>
      </c>
      <c r="F15" s="69">
        <v>-0.4</v>
      </c>
      <c r="G15" s="69">
        <v>44.1</v>
      </c>
      <c r="H15">
        <f t="shared" si="0"/>
        <v>-365.73514480441582</v>
      </c>
      <c r="I15">
        <f t="shared" si="1"/>
        <v>378.25210151521804</v>
      </c>
      <c r="J15">
        <f t="shared" si="2"/>
        <v>-1.4162392905370704</v>
      </c>
    </row>
    <row r="16" spans="1:10" ht="12">
      <c r="A16" s="67" t="s">
        <v>208</v>
      </c>
      <c r="B16" s="68">
        <v>47.753999999999998</v>
      </c>
      <c r="C16" s="68">
        <v>67.128</v>
      </c>
      <c r="D16" s="68">
        <v>-0.5</v>
      </c>
      <c r="E16" s="69">
        <v>32.4</v>
      </c>
      <c r="F16" s="69">
        <v>2.6</v>
      </c>
      <c r="G16" s="69">
        <v>57.7</v>
      </c>
      <c r="H16">
        <f t="shared" si="0"/>
        <v>87.254855195584156</v>
      </c>
      <c r="I16">
        <f t="shared" si="1"/>
        <v>787.52310151521806</v>
      </c>
      <c r="J16">
        <f t="shared" si="2"/>
        <v>-0.52923929053707053</v>
      </c>
    </row>
    <row r="17" spans="1:10" ht="12">
      <c r="A17" s="67" t="s">
        <v>211</v>
      </c>
      <c r="B17" s="68">
        <v>-562.63300000000004</v>
      </c>
      <c r="C17" s="68">
        <v>-314.452</v>
      </c>
      <c r="D17" s="68">
        <v>-2.669</v>
      </c>
      <c r="E17" s="69">
        <v>-9.8000000000000007</v>
      </c>
      <c r="F17" s="69">
        <v>-34.299999999999997</v>
      </c>
      <c r="G17" s="69">
        <v>113.4</v>
      </c>
      <c r="H17">
        <f t="shared" si="0"/>
        <v>-523.13214480441593</v>
      </c>
      <c r="I17">
        <f t="shared" si="1"/>
        <v>405.94310151521802</v>
      </c>
      <c r="J17">
        <f t="shared" si="2"/>
        <v>-2.6982392905370705</v>
      </c>
    </row>
    <row r="18" spans="1:10" ht="12">
      <c r="A18" s="67" t="s">
        <v>8</v>
      </c>
      <c r="B18" s="68">
        <v>-586.68700000000001</v>
      </c>
      <c r="C18" s="68">
        <v>-428.77499999999998</v>
      </c>
      <c r="D18" s="68">
        <v>-3.2360000000000002</v>
      </c>
      <c r="E18" s="69">
        <v>-20</v>
      </c>
      <c r="F18" s="69">
        <v>-20.399999999999999</v>
      </c>
      <c r="G18" s="69">
        <v>115.7</v>
      </c>
      <c r="H18">
        <f t="shared" si="0"/>
        <v>-547.18614480441579</v>
      </c>
      <c r="I18">
        <f t="shared" si="1"/>
        <v>291.62010151521804</v>
      </c>
      <c r="J18">
        <f t="shared" si="2"/>
        <v>-3.2652392905370706</v>
      </c>
    </row>
    <row r="19" spans="1:10" ht="12">
      <c r="A19" s="67" t="s">
        <v>9</v>
      </c>
      <c r="B19" s="68">
        <v>13.044</v>
      </c>
      <c r="C19" s="68">
        <v>-559.81500000000005</v>
      </c>
      <c r="D19" s="68">
        <v>-3.0960000000000001</v>
      </c>
      <c r="E19" s="69">
        <v>-4.8</v>
      </c>
      <c r="F19" s="69">
        <v>-22.5</v>
      </c>
      <c r="G19" s="69">
        <v>56.8</v>
      </c>
      <c r="H19">
        <f t="shared" si="0"/>
        <v>52.544855195584162</v>
      </c>
      <c r="I19">
        <f t="shared" si="1"/>
        <v>160.58010151521796</v>
      </c>
      <c r="J19">
        <f t="shared" si="2"/>
        <v>-3.1252392905370705</v>
      </c>
    </row>
    <row r="20" spans="1:10" ht="12">
      <c r="A20" s="67" t="s">
        <v>52</v>
      </c>
      <c r="B20" s="68">
        <v>-35.893000000000001</v>
      </c>
      <c r="C20" s="68">
        <v>-569.62099999999998</v>
      </c>
      <c r="D20" s="68">
        <v>-2.0750000000000002</v>
      </c>
      <c r="E20" s="69">
        <v>-21.6</v>
      </c>
      <c r="F20" s="69">
        <v>-17.3</v>
      </c>
      <c r="G20" s="69">
        <v>27.2</v>
      </c>
      <c r="H20">
        <f t="shared" si="0"/>
        <v>3.6078551955841647</v>
      </c>
      <c r="I20">
        <f t="shared" si="1"/>
        <v>150.77410151521804</v>
      </c>
      <c r="J20">
        <f t="shared" si="2"/>
        <v>-2.1042392905370706</v>
      </c>
    </row>
    <row r="21" spans="1:10" ht="12">
      <c r="A21" s="67" t="s">
        <v>53</v>
      </c>
      <c r="B21" s="68">
        <v>-65.319000000000003</v>
      </c>
      <c r="C21" s="68">
        <v>-560.702</v>
      </c>
      <c r="D21" s="68">
        <v>-2.0760000000000001</v>
      </c>
      <c r="E21" s="69">
        <v>-33.200000000000003</v>
      </c>
      <c r="F21" s="69">
        <v>-3.7</v>
      </c>
      <c r="G21" s="69">
        <v>23.7</v>
      </c>
      <c r="H21">
        <f t="shared" si="0"/>
        <v>-25.818144804415837</v>
      </c>
      <c r="I21">
        <f t="shared" si="1"/>
        <v>159.69310151521802</v>
      </c>
      <c r="J21">
        <f t="shared" si="2"/>
        <v>-2.1052392905370705</v>
      </c>
    </row>
    <row r="22" spans="1:10" ht="12">
      <c r="A22" s="67" t="s">
        <v>58</v>
      </c>
      <c r="B22" s="68">
        <v>-58.44</v>
      </c>
      <c r="C22" s="68">
        <v>-583.18600000000004</v>
      </c>
      <c r="D22" s="68">
        <v>-2.0779999999999998</v>
      </c>
      <c r="E22" s="69">
        <v>-3.6</v>
      </c>
      <c r="F22" s="69">
        <v>-33.700000000000003</v>
      </c>
      <c r="G22" s="69">
        <v>26.7</v>
      </c>
      <c r="H22">
        <f t="shared" si="0"/>
        <v>-18.939144804415832</v>
      </c>
      <c r="I22">
        <f t="shared" si="1"/>
        <v>137.20910151521798</v>
      </c>
      <c r="J22">
        <f t="shared" si="2"/>
        <v>-2.1072392905370703</v>
      </c>
    </row>
    <row r="23" spans="1:10" ht="12">
      <c r="A23" s="67" t="s">
        <v>43</v>
      </c>
      <c r="B23" s="68">
        <v>-37.014000000000003</v>
      </c>
      <c r="C23" s="68">
        <v>-551.93200000000002</v>
      </c>
      <c r="D23" s="68">
        <v>-2.081</v>
      </c>
      <c r="E23" s="69">
        <v>-2.7</v>
      </c>
      <c r="F23" s="69">
        <v>-2.5</v>
      </c>
      <c r="G23" s="69">
        <v>20.9</v>
      </c>
      <c r="H23">
        <f t="shared" si="0"/>
        <v>2.4868551955841625</v>
      </c>
      <c r="I23">
        <f t="shared" si="1"/>
        <v>168.463101515218</v>
      </c>
      <c r="J23">
        <f t="shared" si="2"/>
        <v>-2.1102392905370704</v>
      </c>
    </row>
    <row r="24" spans="1:10" ht="12">
      <c r="A24" s="67" t="s">
        <v>44</v>
      </c>
      <c r="B24" s="68">
        <v>-49.286000000000001</v>
      </c>
      <c r="C24" s="68">
        <v>-547.23199999999997</v>
      </c>
      <c r="D24" s="68">
        <v>-2.0710000000000002</v>
      </c>
      <c r="E24" s="69">
        <v>-6.4</v>
      </c>
      <c r="F24" s="69">
        <v>-31.5</v>
      </c>
      <c r="G24" s="69">
        <v>6.9</v>
      </c>
      <c r="H24">
        <f t="shared" si="0"/>
        <v>-9.785144804415836</v>
      </c>
      <c r="I24">
        <f t="shared" si="1"/>
        <v>173.16310151521805</v>
      </c>
      <c r="J24">
        <f t="shared" si="2"/>
        <v>-2.1002392905370706</v>
      </c>
    </row>
    <row r="25" spans="1:10" ht="12">
      <c r="A25" s="67" t="s">
        <v>47</v>
      </c>
      <c r="B25" s="68">
        <v>-48.387999999999998</v>
      </c>
      <c r="C25" s="68">
        <v>-595.17399999999998</v>
      </c>
      <c r="D25" s="68">
        <v>-2.0790000000000002</v>
      </c>
      <c r="E25" s="69">
        <v>-3.1</v>
      </c>
      <c r="F25" s="69">
        <v>12.1</v>
      </c>
      <c r="G25" s="69">
        <v>22.8</v>
      </c>
      <c r="H25">
        <f t="shared" si="0"/>
        <v>-8.8871448044158328</v>
      </c>
      <c r="I25">
        <f t="shared" si="1"/>
        <v>125.22110151521804</v>
      </c>
      <c r="J25">
        <f t="shared" si="2"/>
        <v>-2.1082392905370706</v>
      </c>
    </row>
    <row r="26" spans="1:10" ht="12">
      <c r="A26" s="67" t="s">
        <v>48</v>
      </c>
      <c r="B26" s="68">
        <v>-38.886000000000003</v>
      </c>
      <c r="C26" s="68">
        <v>-585.95399999999995</v>
      </c>
      <c r="D26" s="68">
        <v>-2.073</v>
      </c>
      <c r="E26" s="69">
        <v>-11.8</v>
      </c>
      <c r="F26" s="69">
        <v>-37.6</v>
      </c>
      <c r="G26" s="69">
        <v>33.5</v>
      </c>
      <c r="H26">
        <f t="shared" si="0"/>
        <v>0.61485519558416257</v>
      </c>
      <c r="I26">
        <f t="shared" si="1"/>
        <v>134.44110151521807</v>
      </c>
      <c r="J26">
        <f t="shared" si="2"/>
        <v>-2.1022392905370704</v>
      </c>
    </row>
    <row r="27" spans="1:10" ht="12">
      <c r="A27" s="67" t="s">
        <v>61</v>
      </c>
      <c r="B27" s="68">
        <v>-87.207999999999998</v>
      </c>
      <c r="C27" s="68">
        <v>-542.14800000000002</v>
      </c>
      <c r="D27" s="68">
        <v>-2.069</v>
      </c>
      <c r="E27" s="69">
        <v>-10.3</v>
      </c>
      <c r="F27" s="69">
        <v>-7.3</v>
      </c>
      <c r="G27" s="69">
        <v>35.5</v>
      </c>
      <c r="H27">
        <f t="shared" si="0"/>
        <v>-47.707144804415833</v>
      </c>
      <c r="I27">
        <f t="shared" si="1"/>
        <v>178.24710151521799</v>
      </c>
      <c r="J27">
        <f t="shared" si="2"/>
        <v>-2.0982392905370704</v>
      </c>
    </row>
    <row r="28" spans="1:10" ht="12">
      <c r="A28" s="67" t="s">
        <v>62</v>
      </c>
      <c r="B28" s="68">
        <v>-81.697000000000003</v>
      </c>
      <c r="C28" s="68">
        <v>-601.66300000000001</v>
      </c>
      <c r="D28" s="68">
        <v>-2.073</v>
      </c>
      <c r="E28" s="69">
        <v>1</v>
      </c>
      <c r="F28" s="69">
        <v>-3.7</v>
      </c>
      <c r="G28" s="69">
        <v>30.1</v>
      </c>
      <c r="H28">
        <f t="shared" si="0"/>
        <v>-42.196144804415837</v>
      </c>
      <c r="I28">
        <f t="shared" si="1"/>
        <v>118.73210151521801</v>
      </c>
      <c r="J28">
        <f t="shared" si="2"/>
        <v>-2.1022392905370704</v>
      </c>
    </row>
    <row r="29" spans="1:10" ht="12">
      <c r="A29" s="67" t="s">
        <v>63</v>
      </c>
      <c r="B29" s="68">
        <v>-15.183999999999999</v>
      </c>
      <c r="C29" s="68">
        <v>-595.09100000000001</v>
      </c>
      <c r="D29" s="68">
        <v>-2.367</v>
      </c>
      <c r="E29" s="69">
        <v>9.1</v>
      </c>
      <c r="F29" s="69">
        <v>-47.8</v>
      </c>
      <c r="G29" s="69">
        <v>42.8</v>
      </c>
      <c r="H29">
        <f t="shared" si="0"/>
        <v>24.316855195584168</v>
      </c>
      <c r="I29">
        <f t="shared" si="1"/>
        <v>125.30410151521801</v>
      </c>
      <c r="J29">
        <f t="shared" si="2"/>
        <v>-2.3962392905370704</v>
      </c>
    </row>
    <row r="30" spans="1:10" ht="12">
      <c r="A30" s="67" t="s">
        <v>64</v>
      </c>
      <c r="B30" s="68">
        <v>-15.157</v>
      </c>
      <c r="C30" s="68">
        <v>-539.53300000000002</v>
      </c>
      <c r="D30" s="68">
        <v>-2.0720000000000001</v>
      </c>
      <c r="E30" s="69">
        <v>18</v>
      </c>
      <c r="F30" s="69">
        <v>6.6</v>
      </c>
      <c r="G30" s="69">
        <v>25.2</v>
      </c>
      <c r="H30">
        <f t="shared" si="0"/>
        <v>24.343855195584165</v>
      </c>
      <c r="I30">
        <f t="shared" si="1"/>
        <v>180.862101515218</v>
      </c>
      <c r="J30">
        <f t="shared" si="2"/>
        <v>-2.1012392905370705</v>
      </c>
    </row>
    <row r="31" spans="1:10" ht="12"/>
  </sheetData>
  <mergeCells count="2">
    <mergeCell ref="B2:D2"/>
    <mergeCell ref="E2:G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tabSelected="1" topLeftCell="A138" workbookViewId="0">
      <selection activeCell="M168" sqref="M168"/>
    </sheetView>
  </sheetViews>
  <sheetFormatPr baseColWidth="10" defaultRowHeight="12" x14ac:dyDescent="0"/>
  <cols>
    <col min="13" max="13" width="4.42578125" customWidth="1"/>
    <col min="14" max="14" width="9.7109375" customWidth="1"/>
    <col min="15" max="15" width="10.140625" customWidth="1"/>
  </cols>
  <sheetData>
    <row r="1" spans="1:15">
      <c r="B1" s="36" t="s">
        <v>258</v>
      </c>
      <c r="F1" s="36" t="s">
        <v>259</v>
      </c>
      <c r="I1" s="36" t="s">
        <v>253</v>
      </c>
      <c r="M1" s="36" t="s">
        <v>266</v>
      </c>
      <c r="N1" s="36" t="s">
        <v>267</v>
      </c>
    </row>
    <row r="2" spans="1:15">
      <c r="A2" s="9" t="s">
        <v>75</v>
      </c>
      <c r="B2" t="str">
        <f>richard!Y2</f>
        <v>E</v>
      </c>
      <c r="C2" t="str">
        <f>richard!Z2</f>
        <v>N</v>
      </c>
      <c r="D2" t="str">
        <f>richard!AA2</f>
        <v>U</v>
      </c>
      <c r="E2" t="str">
        <f>richard!AB2</f>
        <v>R</v>
      </c>
    </row>
    <row r="3" spans="1:15" ht="13" thickBot="1">
      <c r="A3" s="10" t="s">
        <v>95</v>
      </c>
      <c r="B3">
        <f>richard!Y3</f>
        <v>5.6062811655177551</v>
      </c>
      <c r="C3">
        <f>richard!Z3</f>
        <v>7.647336667615579</v>
      </c>
      <c r="D3">
        <f>richard!AA3</f>
        <v>-2.3308528582322472</v>
      </c>
      <c r="E3">
        <f>richard!AB3</f>
        <v>712.84537576808293</v>
      </c>
      <c r="F3" s="47">
        <f>rainer!L6</f>
        <v>5.6061924991446617</v>
      </c>
      <c r="G3" s="47">
        <f>rainer!M6</f>
        <v>7.646657745856281</v>
      </c>
      <c r="H3" s="47">
        <f>rainer!N6</f>
        <v>-2.0877756048584537</v>
      </c>
      <c r="I3">
        <f>F3-B3</f>
        <v>-8.8666373093460038E-5</v>
      </c>
      <c r="J3">
        <f>G3-C3</f>
        <v>-6.7892175929795684E-4</v>
      </c>
      <c r="K3">
        <f>H3-D3</f>
        <v>0.24307725337379349</v>
      </c>
      <c r="M3">
        <f>SQRT(I3^2+J3^2)</f>
        <v>6.8468714093794796E-4</v>
      </c>
      <c r="N3">
        <f>I3/F3</f>
        <v>-1.5815791752956732E-5</v>
      </c>
      <c r="O3">
        <f>J3/G3</f>
        <v>-8.8786732957397507E-5</v>
      </c>
    </row>
    <row r="4" spans="1:15" ht="13" thickBot="1">
      <c r="A4" s="10" t="s">
        <v>97</v>
      </c>
      <c r="B4">
        <f>richard!Y4</f>
        <v>22.04650652947651</v>
      </c>
      <c r="C4">
        <f>richard!Z4</f>
        <v>10.790244731959374</v>
      </c>
      <c r="D4">
        <f>richard!AA4</f>
        <v>-2.3298930037533321</v>
      </c>
      <c r="E4">
        <f>richard!AB4</f>
        <v>709.11534093822502</v>
      </c>
      <c r="F4" s="47">
        <f>rainer!L7</f>
        <v>22.046595904236177</v>
      </c>
      <c r="G4" s="47">
        <f>rainer!M7</f>
        <v>10.789958676138069</v>
      </c>
      <c r="H4" s="47">
        <f>rainer!N7</f>
        <v>-2.0857377132895785</v>
      </c>
      <c r="I4">
        <f t="shared" ref="I4:I67" si="0">F4-B4</f>
        <v>8.9374759667748549E-5</v>
      </c>
      <c r="J4">
        <f t="shared" ref="J4:J67" si="1">G4-C4</f>
        <v>-2.8605582130580842E-4</v>
      </c>
      <c r="K4">
        <f t="shared" ref="K4:K67" si="2">H4-D4</f>
        <v>0.24415529046375362</v>
      </c>
      <c r="M4">
        <f t="shared" ref="M4:M67" si="3">SQRT(I4^2+J4^2)</f>
        <v>2.9969281033853385E-4</v>
      </c>
      <c r="N4">
        <f t="shared" ref="N4:N67" si="4">I4/F4</f>
        <v>4.0539029270534914E-6</v>
      </c>
      <c r="O4">
        <f t="shared" ref="O4:O67" si="5">J4/G4</f>
        <v>-2.6511299059784096E-5</v>
      </c>
    </row>
    <row r="5" spans="1:15" ht="13" thickBot="1">
      <c r="A5" s="10" t="s">
        <v>99</v>
      </c>
      <c r="B5">
        <f>richard!Y5</f>
        <v>16.941532547385293</v>
      </c>
      <c r="C5">
        <f>richard!Z5</f>
        <v>28.415095148278734</v>
      </c>
      <c r="D5">
        <f>richard!AA5</f>
        <v>-2.3269318306448294</v>
      </c>
      <c r="E5">
        <f>richard!AB5</f>
        <v>691.6609228179841</v>
      </c>
      <c r="F5" s="47">
        <f>rainer!L8</f>
        <v>16.94135429724831</v>
      </c>
      <c r="G5" s="47">
        <f>rainer!M8</f>
        <v>28.414769159016753</v>
      </c>
      <c r="H5" s="47">
        <f>rainer!N8</f>
        <v>-2.0826433234459714</v>
      </c>
      <c r="I5">
        <f t="shared" si="0"/>
        <v>-1.7825013698313796E-4</v>
      </c>
      <c r="J5">
        <f t="shared" si="1"/>
        <v>-3.2598926198090794E-4</v>
      </c>
      <c r="K5">
        <f t="shared" si="2"/>
        <v>0.24428850719885808</v>
      </c>
      <c r="M5">
        <f t="shared" si="3"/>
        <v>3.7154018660350116E-4</v>
      </c>
      <c r="N5">
        <f t="shared" si="4"/>
        <v>-1.0521599032498254E-5</v>
      </c>
      <c r="O5">
        <f t="shared" si="5"/>
        <v>-1.147252895691616E-5</v>
      </c>
    </row>
    <row r="6" spans="1:15" ht="13" thickBot="1">
      <c r="A6" s="10" t="s">
        <v>101</v>
      </c>
      <c r="B6">
        <f>richard!Y6</f>
        <v>34.079364943909425</v>
      </c>
      <c r="C6">
        <f>richard!Z6</f>
        <v>-3.3921947486009727</v>
      </c>
      <c r="D6">
        <f>richard!AA6</f>
        <v>-2.3339376063694237</v>
      </c>
      <c r="E6">
        <f>richard!AB6</f>
        <v>723.0894904735427</v>
      </c>
      <c r="F6" s="47">
        <f>rainer!L9</f>
        <v>34.079939585015047</v>
      </c>
      <c r="G6" s="47">
        <f>rainer!M9</f>
        <v>-3.3918626084656744</v>
      </c>
      <c r="H6" s="47">
        <f>rainer!N9</f>
        <v>-2.0898495009795282</v>
      </c>
      <c r="I6">
        <f t="shared" si="0"/>
        <v>5.7464110562222004E-4</v>
      </c>
      <c r="J6">
        <f t="shared" si="1"/>
        <v>3.3214013529825337E-4</v>
      </c>
      <c r="K6">
        <f t="shared" si="2"/>
        <v>0.24408810538989556</v>
      </c>
      <c r="M6">
        <f t="shared" si="3"/>
        <v>6.6372394091720804E-4</v>
      </c>
      <c r="N6">
        <f t="shared" si="4"/>
        <v>1.686156468055741E-5</v>
      </c>
      <c r="O6">
        <f t="shared" si="5"/>
        <v>-9.7922638278234562E-5</v>
      </c>
    </row>
    <row r="7" spans="1:15" ht="13" thickBot="1">
      <c r="A7" s="10" t="s">
        <v>103</v>
      </c>
      <c r="B7">
        <f>richard!Y7</f>
        <v>64.746262814040037</v>
      </c>
      <c r="C7">
        <f>richard!Z7</f>
        <v>-24.033015493030248</v>
      </c>
      <c r="D7">
        <f>richard!AA7</f>
        <v>-2.334219429124861</v>
      </c>
      <c r="E7">
        <f>richard!AB7</f>
        <v>744.11693446291656</v>
      </c>
      <c r="F7" s="47">
        <f>rainer!L10</f>
        <v>64.746186486898864</v>
      </c>
      <c r="G7" s="47">
        <f>rainer!M10</f>
        <v>-24.031851559173028</v>
      </c>
      <c r="H7" s="47">
        <f>rainer!N10</f>
        <v>-2.0900947456743246</v>
      </c>
      <c r="I7">
        <f t="shared" si="0"/>
        <v>-7.6327141172782831E-5</v>
      </c>
      <c r="J7">
        <f t="shared" si="1"/>
        <v>1.1639338572209112E-3</v>
      </c>
      <c r="K7">
        <f t="shared" si="2"/>
        <v>0.24412468345053639</v>
      </c>
      <c r="M7">
        <f t="shared" si="3"/>
        <v>1.1664338200107018E-3</v>
      </c>
      <c r="N7">
        <f t="shared" si="4"/>
        <v>-1.1788669775667379E-6</v>
      </c>
      <c r="O7">
        <f t="shared" si="5"/>
        <v>-4.8432966322007526E-5</v>
      </c>
    </row>
    <row r="8" spans="1:15" ht="13" thickBot="1">
      <c r="A8" s="10" t="s">
        <v>105</v>
      </c>
      <c r="B8">
        <f>richard!Y8</f>
        <v>60.446732450943607</v>
      </c>
      <c r="C8">
        <f>richard!Z8</f>
        <v>-1.0658053895564754</v>
      </c>
      <c r="D8">
        <f>richard!AA8</f>
        <v>-2.3331319052635129</v>
      </c>
      <c r="E8">
        <f>richard!AB8</f>
        <v>721.04880322612655</v>
      </c>
      <c r="F8" s="47">
        <f>rainer!L11</f>
        <v>60.446686770986446</v>
      </c>
      <c r="G8" s="47">
        <f>rainer!M11</f>
        <v>-1.0653102907819723</v>
      </c>
      <c r="H8" s="47">
        <f>rainer!N11</f>
        <v>-2.0894942852503968</v>
      </c>
      <c r="I8">
        <f t="shared" si="0"/>
        <v>-4.5679957160871254E-5</v>
      </c>
      <c r="J8">
        <f t="shared" si="1"/>
        <v>4.9509877450315543E-4</v>
      </c>
      <c r="K8">
        <f t="shared" si="2"/>
        <v>0.24363762001311606</v>
      </c>
      <c r="M8">
        <f t="shared" si="3"/>
        <v>4.9720162409302862E-4</v>
      </c>
      <c r="N8">
        <f t="shared" si="4"/>
        <v>-7.5570655069877186E-7</v>
      </c>
      <c r="O8">
        <f t="shared" si="5"/>
        <v>-4.6474607331516236E-4</v>
      </c>
    </row>
    <row r="9" spans="1:15" ht="13" thickBot="1">
      <c r="A9" s="10" t="s">
        <v>106</v>
      </c>
      <c r="B9">
        <f>richard!Y9</f>
        <v>55.434973982339393</v>
      </c>
      <c r="C9">
        <f>richard!Z9</f>
        <v>19.723105866018525</v>
      </c>
      <c r="D9">
        <f>richard!AA9</f>
        <v>-2.3321169799867478</v>
      </c>
      <c r="E9">
        <f>richard!AB9</f>
        <v>700.15791704043897</v>
      </c>
      <c r="F9" s="47">
        <f>rainer!L12</f>
        <v>55.435301297430016</v>
      </c>
      <c r="G9" s="47">
        <f>rainer!M12</f>
        <v>19.723175221174461</v>
      </c>
      <c r="H9" s="47">
        <f>rainer!N12</f>
        <v>-2.0875562856811403</v>
      </c>
      <c r="I9">
        <f t="shared" si="0"/>
        <v>3.2731509062244868E-4</v>
      </c>
      <c r="J9">
        <f t="shared" si="1"/>
        <v>6.9355155936534629E-5</v>
      </c>
      <c r="K9">
        <f t="shared" si="2"/>
        <v>0.24456069430560756</v>
      </c>
      <c r="M9">
        <f t="shared" si="3"/>
        <v>3.345822861482102E-4</v>
      </c>
      <c r="N9">
        <f t="shared" si="4"/>
        <v>5.9044522706981845E-6</v>
      </c>
      <c r="O9">
        <f t="shared" si="5"/>
        <v>3.5164295382863163E-6</v>
      </c>
    </row>
    <row r="10" spans="1:15" ht="13" thickBot="1">
      <c r="A10" s="10" t="s">
        <v>107</v>
      </c>
      <c r="B10">
        <f>richard!Y10</f>
        <v>48.982807973442668</v>
      </c>
      <c r="C10">
        <f>richard!Z10</f>
        <v>33.322350934807972</v>
      </c>
      <c r="D10">
        <f>richard!AA10</f>
        <v>-2.7331210392222101</v>
      </c>
      <c r="E10">
        <f>richard!AB10</f>
        <v>686.45662429142646</v>
      </c>
      <c r="F10" s="47">
        <f>rainer!L13</f>
        <v>48.98284000464097</v>
      </c>
      <c r="G10" s="47">
        <f>rainer!M13</f>
        <v>33.322944290812302</v>
      </c>
      <c r="H10" s="47">
        <f>rainer!N13</f>
        <v>-2.4890317141496112</v>
      </c>
      <c r="I10">
        <f t="shared" si="0"/>
        <v>3.2031198301751829E-5</v>
      </c>
      <c r="J10">
        <f t="shared" si="1"/>
        <v>5.9335600433030322E-4</v>
      </c>
      <c r="K10">
        <f t="shared" si="2"/>
        <v>0.24408932507259884</v>
      </c>
      <c r="M10">
        <f t="shared" si="3"/>
        <v>5.9421994710668279E-4</v>
      </c>
      <c r="N10">
        <f t="shared" si="4"/>
        <v>6.5392693234440822E-7</v>
      </c>
      <c r="O10">
        <f t="shared" si="5"/>
        <v>1.780622982027136E-5</v>
      </c>
    </row>
    <row r="11" spans="1:15" ht="13" thickBot="1">
      <c r="A11" s="10" t="s">
        <v>108</v>
      </c>
      <c r="B11">
        <f>richard!Y11</f>
        <v>29.665432947435303</v>
      </c>
      <c r="C11">
        <f>richard!Z11</f>
        <v>56.572281260504369</v>
      </c>
      <c r="D11">
        <f>richard!AA11</f>
        <v>-2.7291666711476417</v>
      </c>
      <c r="E11">
        <f>richard!AB11</f>
        <v>663.23732665919715</v>
      </c>
      <c r="F11" s="47">
        <f>rainer!L14</f>
        <v>29.665759358672599</v>
      </c>
      <c r="G11" s="47">
        <f>rainer!M14</f>
        <v>56.572124693568568</v>
      </c>
      <c r="H11" s="47">
        <f>rainer!N14</f>
        <v>-2.485582693441529</v>
      </c>
      <c r="I11">
        <f t="shared" si="0"/>
        <v>3.264112372960426E-4</v>
      </c>
      <c r="J11">
        <f t="shared" si="1"/>
        <v>-1.565669358001287E-4</v>
      </c>
      <c r="K11">
        <f t="shared" si="2"/>
        <v>0.24358397770611262</v>
      </c>
      <c r="M11">
        <f t="shared" si="3"/>
        <v>3.620186476122122E-4</v>
      </c>
      <c r="N11">
        <f t="shared" si="4"/>
        <v>1.1002962484444826E-5</v>
      </c>
      <c r="O11">
        <f t="shared" si="5"/>
        <v>-2.7675632946119153E-6</v>
      </c>
    </row>
    <row r="12" spans="1:15" ht="13" thickBot="1">
      <c r="A12" s="10" t="s">
        <v>109</v>
      </c>
      <c r="B12">
        <f>richard!Y12</f>
        <v>18.606846835208994</v>
      </c>
      <c r="C12">
        <f>richard!Z12</f>
        <v>66.838956331485207</v>
      </c>
      <c r="D12">
        <f>richard!AA12</f>
        <v>-2.4452246464963707</v>
      </c>
      <c r="E12">
        <f>richard!AB12</f>
        <v>653.24169223443778</v>
      </c>
      <c r="F12" s="47">
        <f>rainer!L15</f>
        <v>18.606259626202277</v>
      </c>
      <c r="G12" s="47">
        <f>rainer!M15</f>
        <v>66.838398259082808</v>
      </c>
      <c r="H12" s="47">
        <f>rainer!N15</f>
        <v>-2.20156374517261</v>
      </c>
      <c r="I12">
        <f t="shared" si="0"/>
        <v>-5.8720900671715981E-4</v>
      </c>
      <c r="J12">
        <f t="shared" si="1"/>
        <v>-5.5807240239857947E-4</v>
      </c>
      <c r="K12">
        <f t="shared" si="2"/>
        <v>0.24366090132376073</v>
      </c>
      <c r="M12">
        <f t="shared" si="3"/>
        <v>8.1009828038866702E-4</v>
      </c>
      <c r="N12">
        <f t="shared" si="4"/>
        <v>-3.1559755615267365E-5</v>
      </c>
      <c r="O12">
        <f t="shared" si="5"/>
        <v>-8.3495777417547827E-6</v>
      </c>
    </row>
    <row r="13" spans="1:15" ht="13" thickBot="1">
      <c r="A13" s="10" t="s">
        <v>110</v>
      </c>
      <c r="B13">
        <f>richard!Y13</f>
        <v>77.326523579167372</v>
      </c>
      <c r="C13">
        <f>richard!Z13</f>
        <v>-15.477302654689851</v>
      </c>
      <c r="D13">
        <f>richard!AA13</f>
        <v>-2.4833327351341312</v>
      </c>
      <c r="E13">
        <f>richard!AB13</f>
        <v>736.11278836458303</v>
      </c>
      <c r="F13" s="47">
        <f>rainer!L16</f>
        <v>77.326516147731795</v>
      </c>
      <c r="G13" s="47">
        <f>rainer!M16</f>
        <v>-15.477377599106241</v>
      </c>
      <c r="H13" s="47">
        <f>rainer!N16</f>
        <v>-2.2390473653850878</v>
      </c>
      <c r="I13">
        <f t="shared" si="0"/>
        <v>-7.4314355771321061E-6</v>
      </c>
      <c r="J13">
        <f t="shared" si="1"/>
        <v>-7.4944416390110291E-5</v>
      </c>
      <c r="K13">
        <f t="shared" si="2"/>
        <v>0.24428536974904347</v>
      </c>
      <c r="M13">
        <f t="shared" si="3"/>
        <v>7.531196307885817E-5</v>
      </c>
      <c r="N13">
        <f t="shared" si="4"/>
        <v>-9.6104621640193868E-8</v>
      </c>
      <c r="O13">
        <f t="shared" si="5"/>
        <v>4.8421908627749734E-6</v>
      </c>
    </row>
    <row r="14" spans="1:15" ht="13" thickBot="1">
      <c r="A14" s="10" t="s">
        <v>111</v>
      </c>
      <c r="B14">
        <f>richard!Y14</f>
        <v>76.24597013368799</v>
      </c>
      <c r="C14">
        <f>richard!Z14</f>
        <v>-0.24073700978275336</v>
      </c>
      <c r="D14">
        <f>richard!AA14</f>
        <v>-2.7333008885609824</v>
      </c>
      <c r="E14">
        <f>richard!AB14</f>
        <v>720.85613340890416</v>
      </c>
      <c r="F14" s="47">
        <f>rainer!L17</f>
        <v>76.245728295693993</v>
      </c>
      <c r="G14" s="47">
        <f>rainer!M17</f>
        <v>-0.24095131186562713</v>
      </c>
      <c r="H14" s="47">
        <f>rainer!N17</f>
        <v>-2.4891305940330568</v>
      </c>
      <c r="I14">
        <f t="shared" si="0"/>
        <v>-2.4183799399679629E-4</v>
      </c>
      <c r="J14">
        <f t="shared" si="1"/>
        <v>-2.1430208287376296E-4</v>
      </c>
      <c r="K14">
        <f t="shared" si="2"/>
        <v>0.2441702945279256</v>
      </c>
      <c r="M14">
        <f t="shared" si="3"/>
        <v>3.2312690705731649E-4</v>
      </c>
      <c r="N14">
        <f t="shared" si="4"/>
        <v>-3.1718235159208804E-6</v>
      </c>
      <c r="O14">
        <f t="shared" si="5"/>
        <v>8.8939994231396495E-4</v>
      </c>
    </row>
    <row r="15" spans="1:15" ht="13" thickBot="1">
      <c r="A15" s="10" t="s">
        <v>112</v>
      </c>
      <c r="B15">
        <f>richard!Y15</f>
        <v>40.466387400699915</v>
      </c>
      <c r="C15">
        <f>richard!Z15</f>
        <v>17.743909945007587</v>
      </c>
      <c r="D15">
        <f>richard!AA15</f>
        <v>-2.3279987639810384</v>
      </c>
      <c r="E15">
        <f>richard!AB15</f>
        <v>701.9548432726175</v>
      </c>
      <c r="F15" s="47">
        <f>rainer!L18</f>
        <v>40.467094790881461</v>
      </c>
      <c r="G15" s="47">
        <f>rainer!M18</f>
        <v>17.743873710595885</v>
      </c>
      <c r="H15" s="47">
        <f>rainer!N18</f>
        <v>-2.0838807343444143</v>
      </c>
      <c r="I15">
        <f t="shared" si="0"/>
        <v>7.0739018154597488E-4</v>
      </c>
      <c r="J15">
        <f t="shared" si="1"/>
        <v>-3.6234411702196212E-5</v>
      </c>
      <c r="K15">
        <f t="shared" si="2"/>
        <v>0.2441180296366241</v>
      </c>
      <c r="M15">
        <f t="shared" si="3"/>
        <v>7.0831758522505394E-4</v>
      </c>
      <c r="N15">
        <f t="shared" si="4"/>
        <v>1.7480626795708908E-5</v>
      </c>
      <c r="O15">
        <f t="shared" si="5"/>
        <v>-2.0420801169565676E-6</v>
      </c>
    </row>
    <row r="16" spans="1:15" ht="13" thickBot="1">
      <c r="A16" s="10" t="s">
        <v>113</v>
      </c>
      <c r="B16">
        <f>richard!Y16</f>
        <v>55.915247772981346</v>
      </c>
      <c r="C16">
        <f>richard!Z16</f>
        <v>46.825192280019621</v>
      </c>
      <c r="D16">
        <f>richard!AA16</f>
        <v>-2.7312631778537764</v>
      </c>
      <c r="E16">
        <f>richard!AB16</f>
        <v>673.10165496304569</v>
      </c>
      <c r="F16" s="47">
        <f>rainer!L19</f>
        <v>55.91553453257437</v>
      </c>
      <c r="G16" s="47">
        <f>rainer!M19</f>
        <v>46.825679750167758</v>
      </c>
      <c r="H16" s="47">
        <f>rainer!N19</f>
        <v>-2.4873903726525199</v>
      </c>
      <c r="I16">
        <f t="shared" si="0"/>
        <v>2.8675959302404408E-4</v>
      </c>
      <c r="J16">
        <f t="shared" si="1"/>
        <v>4.8747014813699252E-4</v>
      </c>
      <c r="K16">
        <f t="shared" si="2"/>
        <v>0.24387280520125643</v>
      </c>
      <c r="M16">
        <f t="shared" si="3"/>
        <v>5.6556008479737745E-4</v>
      </c>
      <c r="N16">
        <f t="shared" si="4"/>
        <v>5.1284423089434707E-6</v>
      </c>
      <c r="O16">
        <f t="shared" si="5"/>
        <v>1.041031653438509E-5</v>
      </c>
    </row>
    <row r="17" spans="1:15" ht="13" thickBot="1">
      <c r="A17" s="10" t="s">
        <v>114</v>
      </c>
      <c r="B17">
        <f>richard!Y17</f>
        <v>50.240423878343343</v>
      </c>
      <c r="C17">
        <f>richard!Z17</f>
        <v>60.831458659512592</v>
      </c>
      <c r="D17">
        <f>richard!AA17</f>
        <v>-2.7333347431551154</v>
      </c>
      <c r="E17">
        <f>richard!AB17</f>
        <v>658.99692878946041</v>
      </c>
      <c r="F17" s="47">
        <f>rainer!L20</f>
        <v>50.240609415407398</v>
      </c>
      <c r="G17" s="47">
        <f>rainer!M20</f>
        <v>60.831138925839127</v>
      </c>
      <c r="H17" s="47">
        <f>rainer!N20</f>
        <v>-2.4891758803900501</v>
      </c>
      <c r="I17">
        <f t="shared" si="0"/>
        <v>1.8553706405555204E-4</v>
      </c>
      <c r="J17">
        <f t="shared" si="1"/>
        <v>-3.1973367346438408E-4</v>
      </c>
      <c r="K17">
        <f t="shared" si="2"/>
        <v>0.24415886276506527</v>
      </c>
      <c r="M17">
        <f t="shared" si="3"/>
        <v>3.6966690964351058E-4</v>
      </c>
      <c r="N17">
        <f t="shared" si="4"/>
        <v>3.6929700139873897E-6</v>
      </c>
      <c r="O17">
        <f t="shared" si="5"/>
        <v>-5.256085602049634E-6</v>
      </c>
    </row>
    <row r="18" spans="1:15" ht="13" thickBot="1">
      <c r="A18" s="10" t="s">
        <v>115</v>
      </c>
      <c r="B18">
        <f>richard!Y18</f>
        <v>18.880191781564431</v>
      </c>
      <c r="C18">
        <f>richard!Z18</f>
        <v>86.491585413727478</v>
      </c>
      <c r="D18">
        <f>richard!AA18</f>
        <v>-2.5374627115238937</v>
      </c>
      <c r="E18">
        <f>richard!AB18</f>
        <v>633.61006001599355</v>
      </c>
      <c r="F18" s="47">
        <f>rainer!L21</f>
        <v>18.880133056834133</v>
      </c>
      <c r="G18" s="47">
        <f>rainer!M21</f>
        <v>86.491627569654796</v>
      </c>
      <c r="H18" s="47">
        <f>rainer!N21</f>
        <v>-2.2936505991010598</v>
      </c>
      <c r="I18">
        <f t="shared" si="0"/>
        <v>-5.8724730298109762E-5</v>
      </c>
      <c r="J18">
        <f t="shared" si="1"/>
        <v>4.2155927317821806E-5</v>
      </c>
      <c r="K18">
        <f t="shared" si="2"/>
        <v>0.24381211242283385</v>
      </c>
      <c r="M18">
        <f t="shared" si="3"/>
        <v>7.2289115063135234E-5</v>
      </c>
      <c r="N18">
        <f t="shared" si="4"/>
        <v>-3.1103981164398039E-6</v>
      </c>
      <c r="O18">
        <f t="shared" si="5"/>
        <v>4.8739893678000378E-7</v>
      </c>
    </row>
    <row r="19" spans="1:15" ht="13" thickBot="1">
      <c r="A19" s="10" t="s">
        <v>116</v>
      </c>
      <c r="B19">
        <f>richard!Y19</f>
        <v>32.788107520850595</v>
      </c>
      <c r="C19">
        <f>richard!Z19</f>
        <v>35.446976017450922</v>
      </c>
      <c r="D19">
        <f>richard!AA19</f>
        <v>-2.3310288772722512</v>
      </c>
      <c r="E19">
        <f>richard!AB19</f>
        <v>684.30163421833822</v>
      </c>
      <c r="F19" s="47">
        <f>rainer!L22</f>
        <v>32.788960485277521</v>
      </c>
      <c r="G19" s="47">
        <f>rainer!M22</f>
        <v>35.447417706340488</v>
      </c>
      <c r="H19" s="47">
        <f>rainer!N22</f>
        <v>-2.0872820247359183</v>
      </c>
      <c r="I19">
        <f t="shared" si="0"/>
        <v>8.5296442692595065E-4</v>
      </c>
      <c r="J19">
        <f t="shared" si="1"/>
        <v>4.4168888956619412E-4</v>
      </c>
      <c r="K19">
        <f t="shared" si="2"/>
        <v>0.24374685253633288</v>
      </c>
      <c r="M19">
        <f t="shared" si="3"/>
        <v>9.6054015468762834E-4</v>
      </c>
      <c r="N19">
        <f t="shared" si="4"/>
        <v>2.6013768484942907E-5</v>
      </c>
      <c r="O19">
        <f t="shared" si="5"/>
        <v>1.2460396783351276E-5</v>
      </c>
    </row>
    <row r="20" spans="1:15" ht="13" thickBot="1">
      <c r="A20" s="10" t="s">
        <v>117</v>
      </c>
      <c r="B20">
        <f>richard!Y20</f>
        <v>-1.7389263883162023</v>
      </c>
      <c r="C20">
        <f>richard!Z20</f>
        <v>-5.5787240760602312</v>
      </c>
      <c r="D20">
        <f>richard!AA20</f>
        <v>-2.3358484854084374</v>
      </c>
      <c r="E20">
        <f>richard!AB20</f>
        <v>726.422816515612</v>
      </c>
      <c r="F20" s="47">
        <f>rainer!L23</f>
        <v>-1.738279306756825</v>
      </c>
      <c r="G20" s="47">
        <f>rainer!M23</f>
        <v>-5.5790113850797871</v>
      </c>
      <c r="H20" s="47">
        <f>rainer!N23</f>
        <v>-2.0920098023528775</v>
      </c>
      <c r="I20">
        <f t="shared" si="0"/>
        <v>6.4708155937731604E-4</v>
      </c>
      <c r="J20">
        <f t="shared" si="1"/>
        <v>-2.8730901955587029E-4</v>
      </c>
      <c r="K20">
        <f t="shared" si="2"/>
        <v>0.24383868305555989</v>
      </c>
      <c r="M20">
        <f t="shared" si="3"/>
        <v>7.0799789350275218E-4</v>
      </c>
      <c r="N20">
        <f t="shared" si="4"/>
        <v>-3.7225407727173673E-4</v>
      </c>
      <c r="O20">
        <f t="shared" si="5"/>
        <v>5.1498195598638557E-5</v>
      </c>
    </row>
    <row r="21" spans="1:15" ht="13" thickBot="1">
      <c r="A21" s="10" t="s">
        <v>118</v>
      </c>
      <c r="B21">
        <f>richard!Y21</f>
        <v>-10.803699521458221</v>
      </c>
      <c r="C21">
        <f>richard!Z21</f>
        <v>9.189529976828549</v>
      </c>
      <c r="D21">
        <f>richard!AA21</f>
        <v>-2.3328615901544385</v>
      </c>
      <c r="E21">
        <f>richard!AB21</f>
        <v>712.27513590912633</v>
      </c>
      <c r="F21" s="47">
        <f>rainer!L24</f>
        <v>-10.804220266154397</v>
      </c>
      <c r="G21" s="47">
        <f>rainer!M24</f>
        <v>9.190034674890029</v>
      </c>
      <c r="H21" s="47">
        <f>rainer!N24</f>
        <v>-2.0893647641423279</v>
      </c>
      <c r="I21">
        <f t="shared" si="0"/>
        <v>-5.2074469617657826E-4</v>
      </c>
      <c r="J21">
        <f t="shared" si="1"/>
        <v>5.0469806148001339E-4</v>
      </c>
      <c r="K21">
        <f t="shared" si="2"/>
        <v>0.24349682601211065</v>
      </c>
      <c r="M21">
        <f t="shared" si="3"/>
        <v>7.2518630148239846E-4</v>
      </c>
      <c r="N21">
        <f t="shared" si="4"/>
        <v>4.8198267283376077E-5</v>
      </c>
      <c r="O21">
        <f t="shared" si="5"/>
        <v>5.491797140428665E-5</v>
      </c>
    </row>
    <row r="22" spans="1:15" ht="13" thickBot="1">
      <c r="A22" s="10" t="s">
        <v>119</v>
      </c>
      <c r="B22">
        <f>richard!Y22</f>
        <v>-21.556370693775083</v>
      </c>
      <c r="C22">
        <f>richard!Z22</f>
        <v>-2.3937774255134259</v>
      </c>
      <c r="D22">
        <f>richard!AA22</f>
        <v>-1.933882642368856</v>
      </c>
      <c r="E22">
        <f>richard!AB22</f>
        <v>724.64358132372081</v>
      </c>
      <c r="F22" s="47">
        <f>rainer!L25</f>
        <v>-21.556362983723673</v>
      </c>
      <c r="G22" s="47">
        <f>rainer!M25</f>
        <v>-2.3926853980233349</v>
      </c>
      <c r="H22" s="47">
        <f>rainer!N25</f>
        <v>-1.6896752666316814</v>
      </c>
      <c r="I22">
        <f t="shared" si="0"/>
        <v>7.7100514097594441E-6</v>
      </c>
      <c r="J22">
        <f t="shared" si="1"/>
        <v>1.0920274900909632E-3</v>
      </c>
      <c r="K22">
        <f t="shared" si="2"/>
        <v>0.24420737573717455</v>
      </c>
      <c r="M22">
        <f t="shared" si="3"/>
        <v>1.0920547074240879E-3</v>
      </c>
      <c r="N22">
        <f t="shared" si="4"/>
        <v>-3.5766939977680782E-7</v>
      </c>
      <c r="O22">
        <f t="shared" si="5"/>
        <v>-4.5640245516318943E-4</v>
      </c>
    </row>
    <row r="23" spans="1:15" ht="13" thickBot="1">
      <c r="A23" s="10" t="s">
        <v>120</v>
      </c>
      <c r="B23">
        <f>richard!Y23</f>
        <v>-4.2586654685634588</v>
      </c>
      <c r="C23">
        <f>richard!Z23</f>
        <v>28.224803894233656</v>
      </c>
      <c r="D23">
        <f>richard!AA23</f>
        <v>-2.3329099460905613</v>
      </c>
      <c r="E23">
        <f>richard!AB23</f>
        <v>692.86427645997082</v>
      </c>
      <c r="F23" s="47">
        <f>rainer!L26</f>
        <v>-4.2593137295360375</v>
      </c>
      <c r="G23" s="47">
        <f>rainer!M26</f>
        <v>28.224289079072189</v>
      </c>
      <c r="H23" s="47">
        <f>rainer!N26</f>
        <v>-2.0885223328628832</v>
      </c>
      <c r="I23">
        <f t="shared" si="0"/>
        <v>-6.4826097257864035E-4</v>
      </c>
      <c r="J23">
        <f t="shared" si="1"/>
        <v>-5.1481516146623107E-4</v>
      </c>
      <c r="K23">
        <f t="shared" si="2"/>
        <v>0.2443876132276781</v>
      </c>
      <c r="M23">
        <f t="shared" si="3"/>
        <v>8.2781455595085194E-4</v>
      </c>
      <c r="N23">
        <f t="shared" si="4"/>
        <v>1.5219845584120773E-4</v>
      </c>
      <c r="O23">
        <f t="shared" si="5"/>
        <v>-1.8240146280529608E-5</v>
      </c>
    </row>
    <row r="24" spans="1:15" ht="13" thickBot="1">
      <c r="A24" s="10" t="s">
        <v>121</v>
      </c>
      <c r="B24">
        <f>richard!Y24</f>
        <v>-4.1435073965115592</v>
      </c>
      <c r="C24">
        <f>richard!Z24</f>
        <v>67.656549847919166</v>
      </c>
      <c r="D24">
        <f>richard!AA24</f>
        <v>-2.3302075593193976</v>
      </c>
      <c r="E24">
        <f>richard!AB24</f>
        <v>653.54740519231177</v>
      </c>
      <c r="F24" s="47">
        <f>rainer!L27</f>
        <v>-4.1433620481705793</v>
      </c>
      <c r="G24" s="47">
        <f>rainer!M27</f>
        <v>67.656768972454259</v>
      </c>
      <c r="H24" s="47">
        <f>rainer!N27</f>
        <v>-2.0861469535978365</v>
      </c>
      <c r="I24">
        <f t="shared" si="0"/>
        <v>1.4534834097990057E-4</v>
      </c>
      <c r="J24">
        <f t="shared" si="1"/>
        <v>2.1912453509287388E-4</v>
      </c>
      <c r="K24">
        <f t="shared" si="2"/>
        <v>0.24406060572156107</v>
      </c>
      <c r="M24">
        <f t="shared" si="3"/>
        <v>2.6294809774036695E-4</v>
      </c>
      <c r="N24">
        <f t="shared" si="4"/>
        <v>-3.507980699974705E-5</v>
      </c>
      <c r="O24">
        <f t="shared" si="5"/>
        <v>3.2387673609138524E-6</v>
      </c>
    </row>
    <row r="25" spans="1:15" ht="13" thickBot="1">
      <c r="A25" s="10" t="s">
        <v>122</v>
      </c>
      <c r="B25">
        <f>richard!Y25</f>
        <v>-19.903766294071438</v>
      </c>
      <c r="C25">
        <f>richard!Z25</f>
        <v>52.827334944575</v>
      </c>
      <c r="D25">
        <f>richard!AA25</f>
        <v>-2.1360965616602918</v>
      </c>
      <c r="E25">
        <f>richard!AB25</f>
        <v>669.54107891483307</v>
      </c>
      <c r="F25" s="47">
        <f>rainer!L28</f>
        <v>-19.903693365747838</v>
      </c>
      <c r="G25" s="47">
        <f>rainer!M28</f>
        <v>52.826806526602518</v>
      </c>
      <c r="H25" s="47">
        <f>rainer!N28</f>
        <v>-1.8921196010551</v>
      </c>
      <c r="I25">
        <f t="shared" si="0"/>
        <v>7.2928323600507383E-5</v>
      </c>
      <c r="J25">
        <f t="shared" si="1"/>
        <v>-5.2841797248248668E-4</v>
      </c>
      <c r="K25">
        <f t="shared" si="2"/>
        <v>0.24397696060519181</v>
      </c>
      <c r="M25">
        <f t="shared" si="3"/>
        <v>5.3342674663507672E-4</v>
      </c>
      <c r="N25">
        <f t="shared" si="4"/>
        <v>-3.6640598435870878E-6</v>
      </c>
      <c r="O25">
        <f t="shared" si="5"/>
        <v>-1.000283771112278E-5</v>
      </c>
    </row>
    <row r="26" spans="1:15" ht="13" thickBot="1">
      <c r="A26" s="10" t="s">
        <v>123</v>
      </c>
      <c r="B26">
        <f>richard!Y26</f>
        <v>-34.97413366771341</v>
      </c>
      <c r="C26">
        <f>richard!Z26</f>
        <v>35.741654820170169</v>
      </c>
      <c r="D26">
        <f>richard!AA26</f>
        <v>-2.1330421685254368</v>
      </c>
      <c r="E26">
        <f>richard!AB26</f>
        <v>688.00913417899471</v>
      </c>
      <c r="F26" s="47">
        <f>rainer!L29</f>
        <v>-34.974309395839668</v>
      </c>
      <c r="G26" s="47">
        <f>rainer!M29</f>
        <v>35.742495980481678</v>
      </c>
      <c r="H26" s="47">
        <f>rainer!N29</f>
        <v>-1.8890149174824877</v>
      </c>
      <c r="I26">
        <f t="shared" si="0"/>
        <v>-1.7572812625843426E-4</v>
      </c>
      <c r="J26">
        <f t="shared" si="1"/>
        <v>8.4116031150927029E-4</v>
      </c>
      <c r="K26">
        <f t="shared" si="2"/>
        <v>0.24402725104294909</v>
      </c>
      <c r="M26">
        <f t="shared" si="3"/>
        <v>8.5932010567463908E-4</v>
      </c>
      <c r="N26">
        <f t="shared" si="4"/>
        <v>5.0244916710017388E-6</v>
      </c>
      <c r="O26">
        <f t="shared" si="5"/>
        <v>2.3533899590241613E-5</v>
      </c>
    </row>
    <row r="27" spans="1:15" ht="13" thickBot="1">
      <c r="A27" s="10" t="s">
        <v>124</v>
      </c>
      <c r="B27">
        <f>richard!Y27</f>
        <v>-45.022573986448869</v>
      </c>
      <c r="C27">
        <f>richard!Z27</f>
        <v>15.505382686197962</v>
      </c>
      <c r="D27">
        <f>richard!AA27</f>
        <v>-1.9390234537564535</v>
      </c>
      <c r="E27">
        <f>richard!AB27</f>
        <v>709.23505443088379</v>
      </c>
      <c r="F27" s="47">
        <f>rainer!L30</f>
        <v>-45.022430387046299</v>
      </c>
      <c r="G27" s="47">
        <f>rainer!M30</f>
        <v>15.505310069558757</v>
      </c>
      <c r="H27" s="47">
        <f>rainer!N30</f>
        <v>-1.6957484258059168</v>
      </c>
      <c r="I27">
        <f t="shared" si="0"/>
        <v>1.4359940256980508E-4</v>
      </c>
      <c r="J27">
        <f t="shared" si="1"/>
        <v>-7.2616639204881039E-5</v>
      </c>
      <c r="K27">
        <f t="shared" si="2"/>
        <v>0.24327502795053668</v>
      </c>
      <c r="M27">
        <f t="shared" si="3"/>
        <v>1.6091601756138761E-4</v>
      </c>
      <c r="N27">
        <f t="shared" si="4"/>
        <v>-3.1895080149009684E-6</v>
      </c>
      <c r="O27">
        <f t="shared" si="5"/>
        <v>-4.6833400221674849E-6</v>
      </c>
    </row>
    <row r="28" spans="1:15" ht="13" thickBot="1">
      <c r="A28" s="10" t="s">
        <v>125</v>
      </c>
      <c r="B28">
        <f>richard!Y28</f>
        <v>-47.372509208486306</v>
      </c>
      <c r="C28">
        <f>richard!Z28</f>
        <v>-11.862872609793536</v>
      </c>
      <c r="D28">
        <f>richard!AA28</f>
        <v>-1.9270326036929508</v>
      </c>
      <c r="E28">
        <f>richard!AB28</f>
        <v>736.66161723955042</v>
      </c>
      <c r="F28" s="47">
        <f>rainer!L31</f>
        <v>-47.372635331064018</v>
      </c>
      <c r="G28" s="47">
        <f>rainer!M31</f>
        <v>-11.862800861531486</v>
      </c>
      <c r="H28" s="47">
        <f>rainer!N31</f>
        <v>-1.6830280769893387</v>
      </c>
      <c r="I28">
        <f t="shared" si="0"/>
        <v>-1.2612257771138502E-4</v>
      </c>
      <c r="J28">
        <f t="shared" si="1"/>
        <v>7.1748262049808886E-5</v>
      </c>
      <c r="K28">
        <f t="shared" si="2"/>
        <v>0.24400452670361217</v>
      </c>
      <c r="M28">
        <f t="shared" si="3"/>
        <v>1.4510243869670972E-4</v>
      </c>
      <c r="N28">
        <f t="shared" si="4"/>
        <v>2.6623508873841709E-6</v>
      </c>
      <c r="O28">
        <f t="shared" si="5"/>
        <v>-6.0481721717569314E-6</v>
      </c>
    </row>
    <row r="29" spans="1:15" ht="13" thickBot="1">
      <c r="A29" s="10" t="s">
        <v>126</v>
      </c>
      <c r="B29">
        <f>richard!Y29</f>
        <v>-53.642602282735133</v>
      </c>
      <c r="C29">
        <f>richard!Z29</f>
        <v>-25.560295802776608</v>
      </c>
      <c r="D29">
        <f>richard!AA29</f>
        <v>-1.9381225541909703</v>
      </c>
      <c r="E29">
        <f>richard!AB29</f>
        <v>751.00217831496627</v>
      </c>
      <c r="F29" s="47">
        <f>rainer!L32</f>
        <v>-53.643022436451837</v>
      </c>
      <c r="G29" s="47">
        <f>rainer!M32</f>
        <v>-25.560591117499907</v>
      </c>
      <c r="H29" s="47">
        <f>rainer!N32</f>
        <v>-1.6936418222085123</v>
      </c>
      <c r="I29">
        <f t="shared" si="0"/>
        <v>-4.2015371670345303E-4</v>
      </c>
      <c r="J29">
        <f t="shared" si="1"/>
        <v>-2.9531472329935582E-4</v>
      </c>
      <c r="K29">
        <f t="shared" si="2"/>
        <v>0.24448073198245801</v>
      </c>
      <c r="M29">
        <f t="shared" si="3"/>
        <v>5.135561619308063E-4</v>
      </c>
      <c r="N29">
        <f t="shared" si="4"/>
        <v>7.8324020090625548E-6</v>
      </c>
      <c r="O29">
        <f t="shared" si="5"/>
        <v>1.1553516972350859E-5</v>
      </c>
    </row>
    <row r="30" spans="1:15" ht="13" thickBot="1">
      <c r="A30" s="10" t="s">
        <v>127</v>
      </c>
      <c r="B30">
        <f>richard!Y30</f>
        <v>-17.549343651674747</v>
      </c>
      <c r="C30">
        <f>richard!Z30</f>
        <v>74.960222693529559</v>
      </c>
      <c r="D30">
        <f>richard!AA30</f>
        <v>-2.1373123495206023</v>
      </c>
      <c r="E30">
        <f>richard!AB30</f>
        <v>647.30894014636579</v>
      </c>
      <c r="F30" s="47">
        <f>rainer!L33</f>
        <v>-17.549962411641626</v>
      </c>
      <c r="G30" s="47">
        <f>rainer!M33</f>
        <v>74.960212702440941</v>
      </c>
      <c r="H30" s="47">
        <f>rainer!N33</f>
        <v>-1.8934077682935033</v>
      </c>
      <c r="I30">
        <f t="shared" si="0"/>
        <v>-6.1875996687987822E-4</v>
      </c>
      <c r="J30">
        <f t="shared" si="1"/>
        <v>-9.9910886177667635E-6</v>
      </c>
      <c r="K30">
        <f t="shared" si="2"/>
        <v>0.24390458122709902</v>
      </c>
      <c r="M30">
        <f t="shared" si="3"/>
        <v>6.1884062444619457E-4</v>
      </c>
      <c r="N30">
        <f t="shared" si="4"/>
        <v>3.525705368288588E-5</v>
      </c>
      <c r="O30">
        <f t="shared" si="5"/>
        <v>-1.3328522235425062E-7</v>
      </c>
    </row>
    <row r="31" spans="1:15" ht="13" thickBot="1">
      <c r="A31" s="10" t="s">
        <v>128</v>
      </c>
      <c r="B31">
        <f>richard!Y31</f>
        <v>-31.505459578656286</v>
      </c>
      <c r="C31">
        <f>richard!Z31</f>
        <v>64.570930298415547</v>
      </c>
      <c r="D31">
        <f>richard!AA31</f>
        <v>-2.1312518186093214</v>
      </c>
      <c r="E31">
        <f>richard!AB31</f>
        <v>659.00287574056335</v>
      </c>
      <c r="F31" s="47">
        <f>rainer!L34</f>
        <v>-31.504953515292534</v>
      </c>
      <c r="G31" s="47">
        <f>rainer!M34</f>
        <v>64.570498073452455</v>
      </c>
      <c r="H31" s="47">
        <f>rainer!N34</f>
        <v>-1.8875586252021925</v>
      </c>
      <c r="I31">
        <f t="shared" si="0"/>
        <v>5.0606336375125238E-4</v>
      </c>
      <c r="J31">
        <f t="shared" si="1"/>
        <v>-4.3222496309169856E-4</v>
      </c>
      <c r="K31">
        <f t="shared" si="2"/>
        <v>0.24369319340712892</v>
      </c>
      <c r="M31">
        <f t="shared" si="3"/>
        <v>6.6552125950329524E-4</v>
      </c>
      <c r="N31">
        <f t="shared" si="4"/>
        <v>-1.6062977636377363E-5</v>
      </c>
      <c r="O31">
        <f t="shared" si="5"/>
        <v>-6.6938458891864075E-6</v>
      </c>
    </row>
    <row r="32" spans="1:15" ht="13" thickBot="1">
      <c r="A32" s="10" t="s">
        <v>129</v>
      </c>
      <c r="B32">
        <f>richard!Y32</f>
        <v>-28.980629025706065</v>
      </c>
      <c r="C32">
        <f>richard!Z32</f>
        <v>21.928290302585687</v>
      </c>
      <c r="D32">
        <f>richard!AA32</f>
        <v>-2.336949432505163</v>
      </c>
      <c r="E32">
        <f>richard!AB32</f>
        <v>701.11982207979702</v>
      </c>
      <c r="F32" s="47">
        <f>rainer!L35</f>
        <v>-28.980204339744851</v>
      </c>
      <c r="G32" s="47">
        <f>rainer!M35</f>
        <v>21.927762501300382</v>
      </c>
      <c r="H32" s="47">
        <f>rainer!N35</f>
        <v>-2.0929400687330872</v>
      </c>
      <c r="I32">
        <f t="shared" si="0"/>
        <v>4.2468596121381097E-4</v>
      </c>
      <c r="J32">
        <f t="shared" si="1"/>
        <v>-5.278012853047187E-4</v>
      </c>
      <c r="K32">
        <f t="shared" si="2"/>
        <v>0.24400936377207572</v>
      </c>
      <c r="M32">
        <f t="shared" si="3"/>
        <v>6.7744546822708291E-4</v>
      </c>
      <c r="N32">
        <f t="shared" si="4"/>
        <v>-1.4654346678687015E-5</v>
      </c>
      <c r="O32">
        <f t="shared" si="5"/>
        <v>-2.4070001910747553E-5</v>
      </c>
    </row>
    <row r="33" spans="1:15" ht="13" thickBot="1">
      <c r="A33" s="10" t="s">
        <v>130</v>
      </c>
      <c r="B33">
        <f>richard!Y33</f>
        <v>-56.399268837353837</v>
      </c>
      <c r="C33">
        <f>richard!Z33</f>
        <v>25.509082464331232</v>
      </c>
      <c r="D33">
        <f>richard!AA33</f>
        <v>-1.9301461011066596</v>
      </c>
      <c r="E33">
        <f>richard!AB33</f>
        <v>700.77659526683294</v>
      </c>
      <c r="F33" s="47">
        <f>rainer!L36</f>
        <v>-56.399878923727222</v>
      </c>
      <c r="G33" s="47">
        <f>rainer!M36</f>
        <v>25.509053305756463</v>
      </c>
      <c r="H33" s="47">
        <f>rainer!N36</f>
        <v>-1.6868010764783872</v>
      </c>
      <c r="I33">
        <f t="shared" si="0"/>
        <v>-6.1008637338488825E-4</v>
      </c>
      <c r="J33">
        <f t="shared" si="1"/>
        <v>-2.9158574768928247E-5</v>
      </c>
      <c r="K33">
        <f t="shared" si="2"/>
        <v>0.24334502462827245</v>
      </c>
      <c r="M33">
        <f t="shared" si="3"/>
        <v>6.1078278092336594E-4</v>
      </c>
      <c r="N33">
        <f t="shared" si="4"/>
        <v>1.0817157501524833E-5</v>
      </c>
      <c r="O33">
        <f t="shared" si="5"/>
        <v>-1.143067695199344E-6</v>
      </c>
    </row>
    <row r="34" spans="1:15" ht="13" thickBot="1">
      <c r="A34" s="10" t="s">
        <v>131</v>
      </c>
      <c r="B34">
        <f>richard!Y34</f>
        <v>-63.795457071539659</v>
      </c>
      <c r="C34">
        <f>richard!Z34</f>
        <v>0.62051519150685053</v>
      </c>
      <c r="D34">
        <f>richard!AA34</f>
        <v>-1.9301644988195146</v>
      </c>
      <c r="E34">
        <f>richard!AB34</f>
        <v>726.42760112313942</v>
      </c>
      <c r="F34" s="47">
        <f>rainer!L37</f>
        <v>-63.795766178489806</v>
      </c>
      <c r="G34" s="47">
        <f>rainer!M37</f>
        <v>0.6200161970527982</v>
      </c>
      <c r="H34" s="47">
        <f>rainer!N37</f>
        <v>-1.685570123472987</v>
      </c>
      <c r="I34">
        <f t="shared" si="0"/>
        <v>-3.0910695014796374E-4</v>
      </c>
      <c r="J34">
        <f t="shared" si="1"/>
        <v>-4.9899445405232612E-4</v>
      </c>
      <c r="K34">
        <f t="shared" si="2"/>
        <v>0.24459437534652761</v>
      </c>
      <c r="M34">
        <f t="shared" si="3"/>
        <v>5.8697748832877285E-4</v>
      </c>
      <c r="N34">
        <f t="shared" si="4"/>
        <v>4.8452580580838953E-6</v>
      </c>
      <c r="O34">
        <f t="shared" si="5"/>
        <v>-8.0480873955270831E-4</v>
      </c>
    </row>
    <row r="35" spans="1:15" ht="13" thickBot="1">
      <c r="A35" s="10" t="s">
        <v>132</v>
      </c>
      <c r="B35">
        <f>richard!Y35</f>
        <v>-65.938437335760085</v>
      </c>
      <c r="C35">
        <f>richard!Z35</f>
        <v>-34.604105415038248</v>
      </c>
      <c r="D35">
        <f>richard!AA35</f>
        <v>-1.6362805170865755</v>
      </c>
      <c r="E35">
        <f>richard!AB35</f>
        <v>761.56976959000303</v>
      </c>
      <c r="F35" s="47">
        <f>rainer!L38</f>
        <v>-65.938833911409802</v>
      </c>
      <c r="G35" s="47">
        <f>rainer!M38</f>
        <v>-34.603487837626787</v>
      </c>
      <c r="H35" s="47">
        <f>rainer!N38</f>
        <v>-1.3925885466914085</v>
      </c>
      <c r="I35">
        <f t="shared" si="0"/>
        <v>-3.9657564971662396E-4</v>
      </c>
      <c r="J35">
        <f t="shared" si="1"/>
        <v>6.1757741146095668E-4</v>
      </c>
      <c r="K35">
        <f t="shared" si="2"/>
        <v>0.24369197039516699</v>
      </c>
      <c r="M35">
        <f t="shared" si="3"/>
        <v>7.3394421115979803E-4</v>
      </c>
      <c r="N35">
        <f t="shared" si="4"/>
        <v>6.0142957676417449E-6</v>
      </c>
      <c r="O35">
        <f t="shared" si="5"/>
        <v>-1.7847259049690987E-5</v>
      </c>
    </row>
    <row r="36" spans="1:15" ht="13" thickBot="1">
      <c r="A36" s="10" t="s">
        <v>133</v>
      </c>
      <c r="B36">
        <f>richard!Y36</f>
        <v>-37.401925569866663</v>
      </c>
      <c r="C36">
        <f>richard!Z36</f>
        <v>2.2263852189784834</v>
      </c>
      <c r="D36">
        <f>richard!AA36</f>
        <v>-1.9289557313015984</v>
      </c>
      <c r="E36">
        <f>richard!AB36</f>
        <v>721.55791406766275</v>
      </c>
      <c r="F36" s="47">
        <f>rainer!L39</f>
        <v>-37.402322895964836</v>
      </c>
      <c r="G36" s="47">
        <f>rainer!M39</f>
        <v>2.2261371741439313</v>
      </c>
      <c r="H36" s="47">
        <f>rainer!N39</f>
        <v>-1.6852582255882667</v>
      </c>
      <c r="I36">
        <f t="shared" si="0"/>
        <v>-3.9732609817377806E-4</v>
      </c>
      <c r="J36">
        <f t="shared" si="1"/>
        <v>-2.4804483455209692E-4</v>
      </c>
      <c r="K36">
        <f t="shared" si="2"/>
        <v>0.24369750571333171</v>
      </c>
      <c r="M36">
        <f t="shared" si="3"/>
        <v>4.6839541867739893E-4</v>
      </c>
      <c r="N36">
        <f t="shared" si="4"/>
        <v>1.0623032673102872E-5</v>
      </c>
      <c r="O36">
        <f t="shared" si="5"/>
        <v>-1.1142387694391896E-4</v>
      </c>
    </row>
    <row r="37" spans="1:15" ht="13" thickBot="1">
      <c r="A37" s="10" t="s">
        <v>134</v>
      </c>
      <c r="B37">
        <f>richard!Y37</f>
        <v>13.458510227552223</v>
      </c>
      <c r="C37">
        <f>richard!Z37</f>
        <v>-5.7898446077092292</v>
      </c>
      <c r="D37">
        <f>richard!AA37</f>
        <v>-2.3318626073984787</v>
      </c>
      <c r="E37">
        <f>richard!AB37</f>
        <v>725.93083094345525</v>
      </c>
      <c r="F37" s="47">
        <f>rainer!L40</f>
        <v>13.458607579068653</v>
      </c>
      <c r="G37" s="47">
        <f>rainer!M40</f>
        <v>-5.7901968494792451</v>
      </c>
      <c r="H37" s="47">
        <f>rainer!N40</f>
        <v>-2.0878051807130977</v>
      </c>
      <c r="I37">
        <f t="shared" si="0"/>
        <v>9.7351516430421725E-5</v>
      </c>
      <c r="J37">
        <f t="shared" si="1"/>
        <v>-3.5224177001591528E-4</v>
      </c>
      <c r="K37">
        <f t="shared" si="2"/>
        <v>0.244057426685381</v>
      </c>
      <c r="M37">
        <f t="shared" si="3"/>
        <v>3.6544709917476104E-4</v>
      </c>
      <c r="N37">
        <f t="shared" si="4"/>
        <v>7.2334018105874907E-6</v>
      </c>
      <c r="O37">
        <f t="shared" si="5"/>
        <v>6.0834161458188589E-5</v>
      </c>
    </row>
    <row r="38" spans="1:15" ht="13" thickBot="1">
      <c r="A38" s="10" t="s">
        <v>135</v>
      </c>
      <c r="B38">
        <f>richard!Y38</f>
        <v>24.100806268846299</v>
      </c>
      <c r="C38">
        <f>richard!Z38</f>
        <v>-25.960291487878973</v>
      </c>
      <c r="D38">
        <f>richard!AA38</f>
        <v>-2.3289443177871014</v>
      </c>
      <c r="E38">
        <f>richard!AB38</f>
        <v>745.77350078506424</v>
      </c>
      <c r="F38" s="47">
        <f>rainer!L41</f>
        <v>24.100574229491837</v>
      </c>
      <c r="G38" s="47">
        <f>rainer!M41</f>
        <v>-25.959337682852944</v>
      </c>
      <c r="H38" s="47">
        <f>rainer!N41</f>
        <v>-2.0846656499146228</v>
      </c>
      <c r="I38">
        <f t="shared" si="0"/>
        <v>-2.3203935446147739E-4</v>
      </c>
      <c r="J38">
        <f t="shared" si="1"/>
        <v>9.5380502602893102E-4</v>
      </c>
      <c r="K38">
        <f t="shared" si="2"/>
        <v>0.24427866787247865</v>
      </c>
      <c r="M38">
        <f t="shared" si="3"/>
        <v>9.8162431189174871E-4</v>
      </c>
      <c r="N38">
        <f t="shared" si="4"/>
        <v>-9.6279595768938636E-6</v>
      </c>
      <c r="O38">
        <f t="shared" si="5"/>
        <v>-3.6742271227472524E-5</v>
      </c>
    </row>
    <row r="39" spans="1:15" ht="13" thickBot="1">
      <c r="A39" s="10" t="s">
        <v>136</v>
      </c>
      <c r="B39">
        <f>richard!Y39</f>
        <v>-11.833492300953374</v>
      </c>
      <c r="C39">
        <f>richard!Z39</f>
        <v>-26.275873662586427</v>
      </c>
      <c r="D39">
        <f>richard!AA39</f>
        <v>-2.3289111263460818</v>
      </c>
      <c r="E39">
        <f>richard!AB39</f>
        <v>747.69090452824594</v>
      </c>
      <c r="F39" s="47">
        <f>rainer!L42</f>
        <v>-11.834004940791122</v>
      </c>
      <c r="G39" s="47">
        <f>rainer!M42</f>
        <v>-26.275677293415754</v>
      </c>
      <c r="H39" s="47">
        <f>rainer!N42</f>
        <v>-2.0849956413033137</v>
      </c>
      <c r="I39">
        <f t="shared" si="0"/>
        <v>-5.1263983774774147E-4</v>
      </c>
      <c r="J39">
        <f t="shared" si="1"/>
        <v>1.9636917067344939E-4</v>
      </c>
      <c r="K39">
        <f t="shared" si="2"/>
        <v>0.24391548504276805</v>
      </c>
      <c r="M39">
        <f t="shared" si="3"/>
        <v>5.4896307201578599E-4</v>
      </c>
      <c r="N39">
        <f t="shared" si="4"/>
        <v>4.3319217822928399E-5</v>
      </c>
      <c r="O39">
        <f t="shared" si="5"/>
        <v>-7.4734199419725799E-6</v>
      </c>
    </row>
    <row r="40" spans="1:15" ht="13" thickBot="1">
      <c r="A40" s="10" t="s">
        <v>137</v>
      </c>
      <c r="B40">
        <f>richard!Y40</f>
        <v>-40.996884812992128</v>
      </c>
      <c r="C40">
        <f>richard!Z40</f>
        <v>-44.712679405018648</v>
      </c>
      <c r="D40">
        <f>richard!AA40</f>
        <v>-1.9371348194842515</v>
      </c>
      <c r="E40">
        <f>richard!AB40</f>
        <v>768.56729373176279</v>
      </c>
      <c r="F40" s="47">
        <f>rainer!L43</f>
        <v>-40.996505405974489</v>
      </c>
      <c r="G40" s="47">
        <f>rainer!M43</f>
        <v>-44.71276926693524</v>
      </c>
      <c r="H40" s="47">
        <f>rainer!N43</f>
        <v>-1.6932722774772522</v>
      </c>
      <c r="I40">
        <f t="shared" si="0"/>
        <v>3.7940701763972129E-4</v>
      </c>
      <c r="J40">
        <f t="shared" si="1"/>
        <v>-8.9861916592326452E-5</v>
      </c>
      <c r="K40">
        <f t="shared" si="2"/>
        <v>0.24386254200699931</v>
      </c>
      <c r="M40">
        <f t="shared" si="3"/>
        <v>3.8990364077283766E-4</v>
      </c>
      <c r="N40">
        <f t="shared" si="4"/>
        <v>-9.2546185066893445E-6</v>
      </c>
      <c r="O40">
        <f t="shared" si="5"/>
        <v>2.0097595846915856E-6</v>
      </c>
    </row>
    <row r="41" spans="1:15" ht="13" thickBot="1">
      <c r="A41" s="10" t="s">
        <v>139</v>
      </c>
      <c r="B41">
        <f>richard!Y41</f>
        <v>-24.688815066754398</v>
      </c>
      <c r="C41">
        <f>richard!Z41</f>
        <v>-50.750380277550633</v>
      </c>
      <c r="D41">
        <f>richard!AA41</f>
        <v>-1.9340963252049654</v>
      </c>
      <c r="E41">
        <f>richard!AB41</f>
        <v>773.04448311468627</v>
      </c>
      <c r="F41" s="47">
        <f>rainer!L44</f>
        <v>-24.689659203098131</v>
      </c>
      <c r="G41" s="47">
        <f>rainer!M44</f>
        <v>-50.750779761380358</v>
      </c>
      <c r="H41" s="47">
        <f>rainer!N44</f>
        <v>-1.6902417066983624</v>
      </c>
      <c r="I41">
        <f t="shared" si="0"/>
        <v>-8.4413634373348145E-4</v>
      </c>
      <c r="J41">
        <f t="shared" si="1"/>
        <v>-3.994838297245451E-4</v>
      </c>
      <c r="K41">
        <f t="shared" si="2"/>
        <v>0.24385461850660306</v>
      </c>
      <c r="M41">
        <f t="shared" si="3"/>
        <v>9.338915874035485E-4</v>
      </c>
      <c r="N41">
        <f t="shared" si="4"/>
        <v>3.4189874262320993E-5</v>
      </c>
      <c r="O41">
        <f t="shared" si="5"/>
        <v>7.8714816127522624E-6</v>
      </c>
    </row>
    <row r="42" spans="1:15" ht="13" thickBot="1">
      <c r="A42" s="10" t="s">
        <v>140</v>
      </c>
      <c r="B42">
        <f>richard!Y42</f>
        <v>-2.8393126208125992</v>
      </c>
      <c r="C42">
        <f>richard!Z42</f>
        <v>-57.461702699317534</v>
      </c>
      <c r="D42">
        <f>richard!AA42</f>
        <v>-2.3331064037104277</v>
      </c>
      <c r="E42">
        <f>richard!AB42</f>
        <v>778.23513723907911</v>
      </c>
      <c r="F42" s="47">
        <f>rainer!L45</f>
        <v>-2.8393753397342039</v>
      </c>
      <c r="G42" s="47">
        <f>rainer!M45</f>
        <v>-57.461822367925649</v>
      </c>
      <c r="H42" s="47">
        <f>rainer!N45</f>
        <v>-2.089550149393169</v>
      </c>
      <c r="I42">
        <f t="shared" si="0"/>
        <v>-6.2718921604698608E-5</v>
      </c>
      <c r="J42">
        <f t="shared" si="1"/>
        <v>-1.1966860811440938E-4</v>
      </c>
      <c r="K42">
        <f t="shared" si="2"/>
        <v>0.24355625431725869</v>
      </c>
      <c r="M42">
        <f t="shared" si="3"/>
        <v>1.3510824880552785E-4</v>
      </c>
      <c r="N42">
        <f t="shared" si="4"/>
        <v>2.208898581565119E-5</v>
      </c>
      <c r="O42">
        <f t="shared" si="5"/>
        <v>2.0825759292522307E-6</v>
      </c>
    </row>
    <row r="43" spans="1:15" ht="13" thickBot="1">
      <c r="A43" s="10" t="s">
        <v>141</v>
      </c>
      <c r="B43">
        <f>richard!Y43</f>
        <v>16.406841428952923</v>
      </c>
      <c r="C43">
        <f>richard!Z43</f>
        <v>-58.208980424882242</v>
      </c>
      <c r="D43">
        <f>richard!AA43</f>
        <v>-2.3341336399353949</v>
      </c>
      <c r="E43">
        <f>richard!AB43</f>
        <v>778.17340334513688</v>
      </c>
      <c r="F43" s="47">
        <f>rainer!L46</f>
        <v>16.406891616053144</v>
      </c>
      <c r="G43" s="47">
        <f>rainer!M46</f>
        <v>-58.208571916716544</v>
      </c>
      <c r="H43" s="47">
        <f>rainer!N46</f>
        <v>-2.0901578641824621</v>
      </c>
      <c r="I43">
        <f t="shared" si="0"/>
        <v>5.0187100221421588E-5</v>
      </c>
      <c r="J43">
        <f t="shared" si="1"/>
        <v>4.0850816569815152E-4</v>
      </c>
      <c r="K43">
        <f t="shared" si="2"/>
        <v>0.24397577575293283</v>
      </c>
      <c r="M43">
        <f t="shared" si="3"/>
        <v>4.1157947770838069E-4</v>
      </c>
      <c r="N43">
        <f t="shared" si="4"/>
        <v>3.0589036239086607E-6</v>
      </c>
      <c r="O43">
        <f t="shared" si="5"/>
        <v>-7.0180070090473168E-6</v>
      </c>
    </row>
    <row r="44" spans="1:15" ht="13" thickBot="1">
      <c r="A44" s="10" t="s">
        <v>142</v>
      </c>
      <c r="B44">
        <f>richard!Y44</f>
        <v>41.882893847894877</v>
      </c>
      <c r="C44">
        <f>richard!Z44</f>
        <v>-42.886724874508687</v>
      </c>
      <c r="D44">
        <f>richard!AA44</f>
        <v>-2.8341279208343515</v>
      </c>
      <c r="E44">
        <f>richard!AB44</f>
        <v>762.52804952604106</v>
      </c>
      <c r="F44" s="47">
        <f>rainer!L47</f>
        <v>41.882851808178245</v>
      </c>
      <c r="G44" s="47">
        <f>rainer!M47</f>
        <v>-42.885905194345739</v>
      </c>
      <c r="H44" s="47">
        <f>rainer!N47</f>
        <v>-2.5898125565497647</v>
      </c>
      <c r="I44">
        <f t="shared" si="0"/>
        <v>-4.203971663230277E-5</v>
      </c>
      <c r="J44">
        <f t="shared" si="1"/>
        <v>8.1968016294808876E-4</v>
      </c>
      <c r="K44">
        <f t="shared" si="2"/>
        <v>0.24431536428458678</v>
      </c>
      <c r="M44">
        <f t="shared" si="3"/>
        <v>8.2075752040729406E-4</v>
      </c>
      <c r="N44">
        <f t="shared" si="4"/>
        <v>-1.0037453233806274E-6</v>
      </c>
      <c r="O44">
        <f t="shared" si="5"/>
        <v>-1.9113043300206683E-5</v>
      </c>
    </row>
    <row r="45" spans="1:15" ht="13" thickBot="1">
      <c r="A45" s="10" t="s">
        <v>143</v>
      </c>
      <c r="B45">
        <f>richard!Y45</f>
        <v>56.605634216425734</v>
      </c>
      <c r="C45">
        <f>richard!Z45</f>
        <v>-46.135009702550072</v>
      </c>
      <c r="D45">
        <f>richard!AA45</f>
        <v>-2.837264203258993</v>
      </c>
      <c r="E45">
        <f>richard!AB45</f>
        <v>765.96000378228553</v>
      </c>
      <c r="F45" s="47">
        <f>rainer!L48</f>
        <v>56.605990320076998</v>
      </c>
      <c r="G45" s="47">
        <f>rainer!M48</f>
        <v>-46.135110781824189</v>
      </c>
      <c r="H45" s="47">
        <f>rainer!N48</f>
        <v>-2.5930381807374445</v>
      </c>
      <c r="I45">
        <f t="shared" si="0"/>
        <v>3.5610365126359511E-4</v>
      </c>
      <c r="J45">
        <f t="shared" si="1"/>
        <v>-1.0107927411695528E-4</v>
      </c>
      <c r="K45">
        <f t="shared" si="2"/>
        <v>0.24422602252154846</v>
      </c>
      <c r="M45">
        <f t="shared" si="3"/>
        <v>3.7017135234817232E-4</v>
      </c>
      <c r="N45">
        <f t="shared" si="4"/>
        <v>6.2909181386990475E-6</v>
      </c>
      <c r="O45">
        <f t="shared" si="5"/>
        <v>2.1909403143078046E-6</v>
      </c>
    </row>
    <row r="46" spans="1:15" ht="13" thickBot="1">
      <c r="A46" s="10" t="s">
        <v>144</v>
      </c>
      <c r="B46">
        <f>richard!Y46</f>
        <v>-40.566794452674472</v>
      </c>
      <c r="C46">
        <f>richard!Z46</f>
        <v>-59.974804255944235</v>
      </c>
      <c r="D46">
        <f>richard!AA46</f>
        <v>-1.3292578730117341</v>
      </c>
      <c r="E46">
        <f>richard!AB46</f>
        <v>783.68815034690999</v>
      </c>
      <c r="F46" s="47">
        <f>rainer!L49</f>
        <v>-40.567029179264154</v>
      </c>
      <c r="G46" s="47">
        <f>rainer!M49</f>
        <v>-59.974338774749505</v>
      </c>
      <c r="H46" s="47">
        <f>rainer!N49</f>
        <v>-1.0856726367951239</v>
      </c>
      <c r="I46">
        <f t="shared" si="0"/>
        <v>-2.3472658968159976E-4</v>
      </c>
      <c r="J46">
        <f t="shared" si="1"/>
        <v>4.654811947304438E-4</v>
      </c>
      <c r="K46">
        <f t="shared" si="2"/>
        <v>0.24358523621661021</v>
      </c>
      <c r="M46">
        <f t="shared" si="3"/>
        <v>5.2131498592620129E-4</v>
      </c>
      <c r="N46">
        <f t="shared" si="4"/>
        <v>5.7861419588886319E-6</v>
      </c>
      <c r="O46">
        <f t="shared" si="5"/>
        <v>-7.7613393367901776E-6</v>
      </c>
    </row>
    <row r="47" spans="1:15" ht="13" thickBot="1">
      <c r="A47" s="10" t="s">
        <v>145</v>
      </c>
      <c r="B47">
        <f>richard!Y47</f>
        <v>-24.004993606152841</v>
      </c>
      <c r="C47">
        <f>richard!Z47</f>
        <v>-66.420781239496534</v>
      </c>
      <c r="D47">
        <f>richard!AA47</f>
        <v>-1.3332382881457114</v>
      </c>
      <c r="E47">
        <f>richard!AB47</f>
        <v>788.59110045338514</v>
      </c>
      <c r="F47" s="47">
        <f>rainer!L50</f>
        <v>-24.005416062008287</v>
      </c>
      <c r="G47" s="47">
        <f>rainer!M50</f>
        <v>-66.420523384635828</v>
      </c>
      <c r="H47" s="47">
        <f>rainer!N50</f>
        <v>-1.0894030383051252</v>
      </c>
      <c r="I47">
        <f t="shared" si="0"/>
        <v>-4.2245585544620212E-4</v>
      </c>
      <c r="J47">
        <f t="shared" si="1"/>
        <v>2.578548607061748E-4</v>
      </c>
      <c r="K47">
        <f t="shared" si="2"/>
        <v>0.24383524984058624</v>
      </c>
      <c r="M47">
        <f t="shared" si="3"/>
        <v>4.9493239840465411E-4</v>
      </c>
      <c r="N47">
        <f t="shared" si="4"/>
        <v>1.7598355902474602E-5</v>
      </c>
      <c r="O47">
        <f t="shared" si="5"/>
        <v>-3.8821564113995059E-6</v>
      </c>
    </row>
    <row r="48" spans="1:15" ht="13" thickBot="1">
      <c r="A48" s="10" t="s">
        <v>146</v>
      </c>
      <c r="B48">
        <f>richard!Y48</f>
        <v>2.8332036659695827</v>
      </c>
      <c r="C48">
        <f>richard!Z48</f>
        <v>-41.767290542820398</v>
      </c>
      <c r="D48">
        <f>richard!AA48</f>
        <v>-2.3349837777043465</v>
      </c>
      <c r="E48">
        <f>richard!AB48</f>
        <v>762.28670427451607</v>
      </c>
      <c r="F48" s="47">
        <f>rainer!L51</f>
        <v>2.8330329007400437</v>
      </c>
      <c r="G48" s="47">
        <f>rainer!M51</f>
        <v>-41.767633928593909</v>
      </c>
      <c r="H48" s="47">
        <f>rainer!N51</f>
        <v>-2.0909602037172963</v>
      </c>
      <c r="I48">
        <f t="shared" si="0"/>
        <v>-1.7076522953907158E-4</v>
      </c>
      <c r="J48">
        <f t="shared" si="1"/>
        <v>-3.4338577351178401E-4</v>
      </c>
      <c r="K48">
        <f t="shared" si="2"/>
        <v>0.24402357398705021</v>
      </c>
      <c r="M48">
        <f t="shared" si="3"/>
        <v>3.8350300268683431E-4</v>
      </c>
      <c r="N48">
        <f t="shared" si="4"/>
        <v>-6.0276472431528898E-5</v>
      </c>
      <c r="O48">
        <f t="shared" si="5"/>
        <v>8.2213365042137062E-6</v>
      </c>
    </row>
    <row r="49" spans="1:15" ht="13" thickBot="1">
      <c r="A49" s="10" t="s">
        <v>147</v>
      </c>
      <c r="B49">
        <f>richard!Y49</f>
        <v>19.846194767296879</v>
      </c>
      <c r="C49">
        <f>richard!Z49</f>
        <v>-74.196284231086111</v>
      </c>
      <c r="D49">
        <f>richard!AA49</f>
        <v>-2.3303100708002908</v>
      </c>
      <c r="E49">
        <f>richard!AB49</f>
        <v>794.04548904565422</v>
      </c>
      <c r="F49" s="47">
        <f>rainer!L52</f>
        <v>19.846401607820578</v>
      </c>
      <c r="G49" s="47">
        <f>rainer!M52</f>
        <v>-74.196323994936293</v>
      </c>
      <c r="H49" s="47">
        <f>rainer!N52</f>
        <v>-2.0866216351599221</v>
      </c>
      <c r="I49">
        <f t="shared" si="0"/>
        <v>2.0684052369901451E-4</v>
      </c>
      <c r="J49">
        <f t="shared" si="1"/>
        <v>-3.9763850182339411E-5</v>
      </c>
      <c r="K49">
        <f t="shared" si="2"/>
        <v>0.24368843564036879</v>
      </c>
      <c r="M49">
        <f t="shared" si="3"/>
        <v>2.1062802763499E-4</v>
      </c>
      <c r="N49">
        <f t="shared" si="4"/>
        <v>1.0422066820289878E-5</v>
      </c>
      <c r="O49">
        <f t="shared" si="5"/>
        <v>5.359274966917928E-7</v>
      </c>
    </row>
    <row r="50" spans="1:15" ht="13" thickBot="1">
      <c r="A50" s="10" t="s">
        <v>148</v>
      </c>
      <c r="B50">
        <f>richard!Y50</f>
        <v>37.976848506794056</v>
      </c>
      <c r="C50">
        <f>richard!Z50</f>
        <v>-68.546415211991558</v>
      </c>
      <c r="D50">
        <f>richard!AA50</f>
        <v>-2.8293286340320769</v>
      </c>
      <c r="E50">
        <f>richard!AB50</f>
        <v>788.15991798200491</v>
      </c>
      <c r="F50" s="47">
        <f>rainer!L53</f>
        <v>37.97693002546395</v>
      </c>
      <c r="G50" s="47">
        <f>rainer!M53</f>
        <v>-68.546270035743845</v>
      </c>
      <c r="H50" s="47">
        <f>rainer!N53</f>
        <v>-2.5856602785731368</v>
      </c>
      <c r="I50">
        <f t="shared" si="0"/>
        <v>8.1518669894364848E-5</v>
      </c>
      <c r="J50">
        <f t="shared" si="1"/>
        <v>1.4517624771315241E-4</v>
      </c>
      <c r="K50">
        <f t="shared" si="2"/>
        <v>0.24366835545894006</v>
      </c>
      <c r="M50">
        <f t="shared" si="3"/>
        <v>1.664975568632075E-4</v>
      </c>
      <c r="N50">
        <f t="shared" si="4"/>
        <v>2.1465313241408847E-6</v>
      </c>
      <c r="O50">
        <f t="shared" si="5"/>
        <v>-2.117930671318066E-6</v>
      </c>
    </row>
    <row r="51" spans="1:15" ht="13" thickBot="1">
      <c r="A51" s="10" t="s">
        <v>149</v>
      </c>
      <c r="B51">
        <f>richard!Y51</f>
        <v>69.851989319190523</v>
      </c>
      <c r="C51">
        <f>richard!Z51</f>
        <v>-53.520104430912298</v>
      </c>
      <c r="D51">
        <f>richard!AA51</f>
        <v>-3.3304532841118366</v>
      </c>
      <c r="E51">
        <f>richard!AB51</f>
        <v>773.74143559363995</v>
      </c>
      <c r="F51" s="47">
        <f>rainer!L54</f>
        <v>69.852492817530759</v>
      </c>
      <c r="G51" s="47">
        <f>rainer!M54</f>
        <v>-53.519696120422182</v>
      </c>
      <c r="H51" s="47">
        <f>rainer!N54</f>
        <v>-3.0865824733049188</v>
      </c>
      <c r="I51">
        <f t="shared" si="0"/>
        <v>5.0349834023677431E-4</v>
      </c>
      <c r="J51">
        <f t="shared" si="1"/>
        <v>4.0831049011558207E-4</v>
      </c>
      <c r="K51">
        <f t="shared" si="2"/>
        <v>0.24387081080691786</v>
      </c>
      <c r="M51">
        <f t="shared" si="3"/>
        <v>6.4824997875789661E-4</v>
      </c>
      <c r="N51">
        <f t="shared" si="4"/>
        <v>7.2080225046802079E-6</v>
      </c>
      <c r="O51">
        <f t="shared" si="5"/>
        <v>-7.6291630878632343E-6</v>
      </c>
    </row>
    <row r="52" spans="1:15" ht="13" thickBot="1">
      <c r="A52" s="10" t="s">
        <v>150</v>
      </c>
      <c r="B52">
        <f>richard!Y52</f>
        <v>24.453873693091609</v>
      </c>
      <c r="C52">
        <f>richard!Z52</f>
        <v>-43.935867814768187</v>
      </c>
      <c r="D52">
        <f>richard!AA52</f>
        <v>-2.3300445850232308</v>
      </c>
      <c r="E52">
        <f>richard!AB52</f>
        <v>763.72039485215817</v>
      </c>
      <c r="F52" s="47">
        <f>rainer!L55</f>
        <v>24.453670157103353</v>
      </c>
      <c r="G52" s="47">
        <f>rainer!M55</f>
        <v>-43.935594287780795</v>
      </c>
      <c r="H52" s="47">
        <f>rainer!N55</f>
        <v>-2.0863229477765266</v>
      </c>
      <c r="I52">
        <f t="shared" si="0"/>
        <v>-2.0353598825550989E-4</v>
      </c>
      <c r="J52">
        <f t="shared" si="1"/>
        <v>2.7352698739235848E-4</v>
      </c>
      <c r="K52">
        <f t="shared" si="2"/>
        <v>0.24372163724670415</v>
      </c>
      <c r="M52">
        <f t="shared" si="3"/>
        <v>3.4094561347388898E-4</v>
      </c>
      <c r="N52">
        <f t="shared" si="4"/>
        <v>-8.3233308925771338E-6</v>
      </c>
      <c r="O52">
        <f t="shared" si="5"/>
        <v>-6.2256353152011598E-6</v>
      </c>
    </row>
    <row r="53" spans="1:15" ht="13" thickBot="1">
      <c r="A53" s="10" t="s">
        <v>151</v>
      </c>
      <c r="B53">
        <f>richard!Y53</f>
        <v>-37.489900766791735</v>
      </c>
      <c r="C53">
        <f>richard!Z53</f>
        <v>-85.134679982510946</v>
      </c>
      <c r="D53">
        <f>richard!AA53</f>
        <v>-1.3325265319185569</v>
      </c>
      <c r="E53">
        <f>richard!AB53</f>
        <v>808.39747540081305</v>
      </c>
      <c r="F53" s="47">
        <f>rainer!L56</f>
        <v>-37.490023241003506</v>
      </c>
      <c r="G53" s="47">
        <f>rainer!M56</f>
        <v>-85.13440861848521</v>
      </c>
      <c r="H53" s="47">
        <f>rainer!N56</f>
        <v>-1.0881045747530109</v>
      </c>
      <c r="I53">
        <f t="shared" si="0"/>
        <v>-1.2247421177136175E-4</v>
      </c>
      <c r="J53">
        <f t="shared" si="1"/>
        <v>2.7136402573546548E-4</v>
      </c>
      <c r="K53">
        <f t="shared" si="2"/>
        <v>0.24442195716554593</v>
      </c>
      <c r="M53">
        <f t="shared" si="3"/>
        <v>2.9772196259660575E-4</v>
      </c>
      <c r="N53">
        <f t="shared" si="4"/>
        <v>3.2668481154049948E-6</v>
      </c>
      <c r="O53">
        <f t="shared" si="5"/>
        <v>-3.1874776619584607E-6</v>
      </c>
    </row>
    <row r="54" spans="1:15" ht="13" thickBot="1">
      <c r="A54" s="10" t="s">
        <v>152</v>
      </c>
      <c r="B54">
        <f>richard!Y54</f>
        <v>-24.179635025788535</v>
      </c>
      <c r="C54">
        <f>richard!Z54</f>
        <v>-92.969705735756193</v>
      </c>
      <c r="D54">
        <f>richard!AA54</f>
        <v>-1.8305721324987303</v>
      </c>
      <c r="E54">
        <f>richard!AB54</f>
        <v>815.04396433172099</v>
      </c>
      <c r="F54" s="47">
        <f>rainer!L57</f>
        <v>-24.17916508200431</v>
      </c>
      <c r="G54" s="47">
        <f>rainer!M57</f>
        <v>-92.969012852893016</v>
      </c>
      <c r="H54" s="47">
        <f>rainer!N57</f>
        <v>-1.587157240709999</v>
      </c>
      <c r="I54">
        <f t="shared" si="0"/>
        <v>4.6994378422482441E-4</v>
      </c>
      <c r="J54">
        <f t="shared" si="1"/>
        <v>6.9288286317714665E-4</v>
      </c>
      <c r="K54">
        <f t="shared" si="2"/>
        <v>0.24341489178873132</v>
      </c>
      <c r="M54">
        <f t="shared" si="3"/>
        <v>8.3721790617264562E-4</v>
      </c>
      <c r="N54">
        <f t="shared" si="4"/>
        <v>-1.9435897915870834E-5</v>
      </c>
      <c r="O54">
        <f t="shared" si="5"/>
        <v>-7.4528366163628197E-6</v>
      </c>
    </row>
    <row r="55" spans="1:15" ht="13" thickBot="1">
      <c r="A55" s="10" t="s">
        <v>153</v>
      </c>
      <c r="B55">
        <f>richard!Y55</f>
        <v>-5.9744849318308102</v>
      </c>
      <c r="C55">
        <f>richard!Z55</f>
        <v>-101.96434833249015</v>
      </c>
      <c r="D55">
        <f>richard!AA55</f>
        <v>-1.8306671951882834</v>
      </c>
      <c r="E55">
        <f>richard!AB55</f>
        <v>822.79820269282447</v>
      </c>
      <c r="F55" s="47">
        <f>rainer!L58</f>
        <v>-5.9740142634411075</v>
      </c>
      <c r="G55" s="47">
        <f>rainer!M58</f>
        <v>-101.96483686291636</v>
      </c>
      <c r="H55" s="47">
        <f>rainer!N58</f>
        <v>-1.5869184126845184</v>
      </c>
      <c r="I55">
        <f t="shared" si="0"/>
        <v>4.7066838970266645E-4</v>
      </c>
      <c r="J55">
        <f t="shared" si="1"/>
        <v>-4.8853042621033183E-4</v>
      </c>
      <c r="K55">
        <f t="shared" si="2"/>
        <v>0.24374878250376497</v>
      </c>
      <c r="M55">
        <f t="shared" si="3"/>
        <v>6.7837357731455729E-4</v>
      </c>
      <c r="N55">
        <f t="shared" si="4"/>
        <v>-7.8785950107784899E-5</v>
      </c>
      <c r="O55">
        <f t="shared" si="5"/>
        <v>4.7911656728007349E-6</v>
      </c>
    </row>
    <row r="56" spans="1:15" ht="13" thickBot="1">
      <c r="A56" s="10" t="s">
        <v>154</v>
      </c>
      <c r="B56">
        <f>richard!Y56</f>
        <v>19.236351684233544</v>
      </c>
      <c r="C56">
        <f>richard!Z56</f>
        <v>-96.654684299376569</v>
      </c>
      <c r="D56">
        <f>richard!AA56</f>
        <v>-1.8296103188933159</v>
      </c>
      <c r="E56">
        <f>richard!AB56</f>
        <v>816.48968737716154</v>
      </c>
      <c r="F56" s="47">
        <f>rainer!L59</f>
        <v>19.236423037159479</v>
      </c>
      <c r="G56" s="47">
        <f>rainer!M59</f>
        <v>-96.654125082733614</v>
      </c>
      <c r="H56" s="47">
        <f>rainer!N59</f>
        <v>-1.5856980354319745</v>
      </c>
      <c r="I56">
        <f t="shared" si="0"/>
        <v>7.1352925935741496E-5</v>
      </c>
      <c r="J56">
        <f t="shared" si="1"/>
        <v>5.5921664295510709E-4</v>
      </c>
      <c r="K56">
        <f t="shared" si="2"/>
        <v>0.24391228346134142</v>
      </c>
      <c r="M56">
        <f t="shared" si="3"/>
        <v>5.6375038252543224E-4</v>
      </c>
      <c r="N56">
        <f t="shared" si="4"/>
        <v>3.7092616334080025E-6</v>
      </c>
      <c r="O56">
        <f t="shared" si="5"/>
        <v>-5.7857504009935538E-6</v>
      </c>
    </row>
    <row r="57" spans="1:15" ht="13" thickBot="1">
      <c r="A57" s="10" t="s">
        <v>155</v>
      </c>
      <c r="B57">
        <f>richard!Y57</f>
        <v>37.615806947995381</v>
      </c>
      <c r="C57">
        <f>richard!Z57</f>
        <v>-96.718606493728686</v>
      </c>
      <c r="D57">
        <f>richard!AA57</f>
        <v>-2.3406930872921734</v>
      </c>
      <c r="E57">
        <f>richard!AB57</f>
        <v>816.30470455238219</v>
      </c>
      <c r="F57" s="47">
        <f>rainer!L60</f>
        <v>37.616112243341597</v>
      </c>
      <c r="G57" s="47">
        <f>rainer!M60</f>
        <v>-96.719267872386411</v>
      </c>
      <c r="H57" s="47">
        <f>rainer!N60</f>
        <v>-2.09682042145878</v>
      </c>
      <c r="I57">
        <f t="shared" si="0"/>
        <v>3.0529534621592802E-4</v>
      </c>
      <c r="J57">
        <f t="shared" si="1"/>
        <v>-6.6137865772475379E-4</v>
      </c>
      <c r="K57">
        <f t="shared" si="2"/>
        <v>0.2438726658333934</v>
      </c>
      <c r="M57">
        <f t="shared" si="3"/>
        <v>7.2844147144084288E-4</v>
      </c>
      <c r="N57">
        <f t="shared" si="4"/>
        <v>8.1160792014057266E-6</v>
      </c>
      <c r="O57">
        <f t="shared" si="5"/>
        <v>6.8381272136736158E-6</v>
      </c>
    </row>
    <row r="58" spans="1:15" ht="13" thickBot="1">
      <c r="A58" s="10" t="s">
        <v>156</v>
      </c>
      <c r="B58">
        <f>richard!Y58</f>
        <v>51.708705299030164</v>
      </c>
      <c r="C58">
        <f>richard!Z58</f>
        <v>-88.290173076111543</v>
      </c>
      <c r="D58">
        <f>richard!AA58</f>
        <v>-2.7286688565752293</v>
      </c>
      <c r="E58">
        <f>richard!AB58</f>
        <v>807.97454754041894</v>
      </c>
      <c r="F58" s="47">
        <f>rainer!L61</f>
        <v>51.707716176630854</v>
      </c>
      <c r="G58" s="47">
        <f>rainer!M61</f>
        <v>-88.290229224626827</v>
      </c>
      <c r="H58" s="47">
        <f>rainer!N61</f>
        <v>-2.4846245792604336</v>
      </c>
      <c r="I58">
        <f t="shared" si="0"/>
        <v>-9.8912239931081558E-4</v>
      </c>
      <c r="J58">
        <f t="shared" si="1"/>
        <v>-5.6148515284348832E-5</v>
      </c>
      <c r="K58">
        <f t="shared" si="2"/>
        <v>0.24404427731479572</v>
      </c>
      <c r="M58">
        <f t="shared" si="3"/>
        <v>9.9071478064426859E-4</v>
      </c>
      <c r="N58">
        <f t="shared" si="4"/>
        <v>-1.9129106300731312E-5</v>
      </c>
      <c r="O58">
        <f t="shared" si="5"/>
        <v>6.3595389634221611E-7</v>
      </c>
    </row>
    <row r="59" spans="1:15" ht="13" thickBot="1">
      <c r="A59" s="10" t="s">
        <v>157</v>
      </c>
      <c r="B59">
        <f>richard!Y59</f>
        <v>-21.204461294083359</v>
      </c>
      <c r="C59">
        <f>richard!Z59</f>
        <v>-114.4066033777041</v>
      </c>
      <c r="D59">
        <f>richard!AA59</f>
        <v>-1.2849115825793191</v>
      </c>
      <c r="E59">
        <f>richard!AB59</f>
        <v>836.17497843109015</v>
      </c>
      <c r="F59" s="47">
        <f>rainer!L62</f>
        <v>-21.204260905673063</v>
      </c>
      <c r="G59" s="47">
        <f>rainer!M62</f>
        <v>-114.40671061962661</v>
      </c>
      <c r="H59" s="47">
        <f>rainer!N62</f>
        <v>-1.0407154691191494</v>
      </c>
      <c r="I59">
        <f t="shared" si="0"/>
        <v>2.0038841029546006E-4</v>
      </c>
      <c r="J59">
        <f t="shared" si="1"/>
        <v>-1.0724192250677334E-4</v>
      </c>
      <c r="K59">
        <f t="shared" si="2"/>
        <v>0.24419611346016978</v>
      </c>
      <c r="M59">
        <f t="shared" si="3"/>
        <v>2.2728032234157542E-4</v>
      </c>
      <c r="N59">
        <f t="shared" si="4"/>
        <v>-9.450384108499977E-6</v>
      </c>
      <c r="O59">
        <f t="shared" si="5"/>
        <v>9.3737440685036055E-7</v>
      </c>
    </row>
    <row r="60" spans="1:15" ht="13" thickBot="1">
      <c r="A60" s="10" t="s">
        <v>158</v>
      </c>
      <c r="B60">
        <f>richard!Y60</f>
        <v>-5.8501881213698823</v>
      </c>
      <c r="C60">
        <f>richard!Z60</f>
        <v>-125.99813492463336</v>
      </c>
      <c r="D60">
        <f>richard!AA60</f>
        <v>-1.8340984628552732</v>
      </c>
      <c r="E60">
        <f>richard!AB60</f>
        <v>846.76577268697849</v>
      </c>
      <c r="F60" s="47">
        <f>rainer!L63</f>
        <v>-5.8502735135621826</v>
      </c>
      <c r="G60" s="47">
        <f>rainer!M63</f>
        <v>-125.99853789633931</v>
      </c>
      <c r="H60" s="47">
        <f>rainer!N63</f>
        <v>-1.590364042735132</v>
      </c>
      <c r="I60">
        <f t="shared" si="0"/>
        <v>-8.5392192300304259E-5</v>
      </c>
      <c r="J60">
        <f t="shared" si="1"/>
        <v>-4.0297170595238185E-4</v>
      </c>
      <c r="K60">
        <f t="shared" si="2"/>
        <v>0.24373442012014124</v>
      </c>
      <c r="M60">
        <f t="shared" si="3"/>
        <v>4.1191992219850822E-4</v>
      </c>
      <c r="N60">
        <f t="shared" si="4"/>
        <v>1.4596273507955984E-5</v>
      </c>
      <c r="O60">
        <f t="shared" si="5"/>
        <v>3.1982252546764634E-6</v>
      </c>
    </row>
    <row r="61" spans="1:15" ht="13" thickBot="1">
      <c r="A61" s="10" t="s">
        <v>159</v>
      </c>
      <c r="B61">
        <f>richard!Y61</f>
        <v>41.795806498223641</v>
      </c>
      <c r="C61">
        <f>richard!Z61</f>
        <v>-116.22325756519118</v>
      </c>
      <c r="D61">
        <f>richard!AA61</f>
        <v>-2.3310460944647247</v>
      </c>
      <c r="E61">
        <f>richard!AB61</f>
        <v>835.79086974769791</v>
      </c>
      <c r="F61" s="47">
        <f>rainer!L64</f>
        <v>41.79529649893405</v>
      </c>
      <c r="G61" s="47">
        <f>rainer!M64</f>
        <v>-116.22289120601089</v>
      </c>
      <c r="H61" s="47">
        <f>rainer!N64</f>
        <v>-2.0873428752519985</v>
      </c>
      <c r="I61">
        <f t="shared" si="0"/>
        <v>-5.0999928959072349E-4</v>
      </c>
      <c r="J61">
        <f t="shared" si="1"/>
        <v>3.6635918029048753E-4</v>
      </c>
      <c r="K61">
        <f t="shared" si="2"/>
        <v>0.2437032192127262</v>
      </c>
      <c r="M61">
        <f t="shared" si="3"/>
        <v>6.2794770830552492E-4</v>
      </c>
      <c r="N61">
        <f t="shared" si="4"/>
        <v>-1.2202312994806259E-5</v>
      </c>
      <c r="O61">
        <f t="shared" si="5"/>
        <v>-3.1522118963733018E-6</v>
      </c>
    </row>
    <row r="62" spans="1:15" ht="13" thickBot="1">
      <c r="A62" s="10" t="s">
        <v>160</v>
      </c>
      <c r="B62">
        <f>richard!Y62</f>
        <v>34.210849878748107</v>
      </c>
      <c r="C62">
        <f>richard!Z62</f>
        <v>-142.45482605520891</v>
      </c>
      <c r="D62">
        <f>richard!AA62</f>
        <v>-1.5305352338053311</v>
      </c>
      <c r="E62">
        <f>richard!AB62</f>
        <v>862.00931150018539</v>
      </c>
      <c r="F62" s="47">
        <f>rainer!L65</f>
        <v>34.210779784616008</v>
      </c>
      <c r="G62" s="47">
        <f>rainer!M65</f>
        <v>-142.45523647685235</v>
      </c>
      <c r="H62" s="47">
        <f>rainer!N65</f>
        <v>-1.2866595413490174</v>
      </c>
      <c r="I62">
        <f t="shared" si="0"/>
        <v>-7.0094132098574846E-5</v>
      </c>
      <c r="J62">
        <f t="shared" si="1"/>
        <v>-4.1042164343707555E-4</v>
      </c>
      <c r="K62">
        <f t="shared" si="2"/>
        <v>0.24387569245631369</v>
      </c>
      <c r="M62">
        <f t="shared" si="3"/>
        <v>4.1636415882763308E-4</v>
      </c>
      <c r="N62">
        <f t="shared" si="4"/>
        <v>-2.0488902193949687E-6</v>
      </c>
      <c r="O62">
        <f t="shared" si="5"/>
        <v>2.8810569101386822E-6</v>
      </c>
    </row>
    <row r="63" spans="1:15" ht="13" thickBot="1">
      <c r="A63" s="10" t="s">
        <v>161</v>
      </c>
      <c r="B63">
        <f>richard!Y63</f>
        <v>-17.860467372781141</v>
      </c>
      <c r="C63">
        <f>richard!Z63</f>
        <v>-141.54624980296876</v>
      </c>
      <c r="D63">
        <f>richard!AA63</f>
        <v>-1.2864482953488832</v>
      </c>
      <c r="E63">
        <f>richard!AB63</f>
        <v>862.99012283667912</v>
      </c>
      <c r="F63" s="47">
        <f>rainer!L66</f>
        <v>-17.86053801508567</v>
      </c>
      <c r="G63" s="47">
        <f>rainer!M66</f>
        <v>-141.54621230239326</v>
      </c>
      <c r="H63" s="47">
        <f>rainer!N66</f>
        <v>-1.0423346908189686</v>
      </c>
      <c r="I63">
        <f t="shared" si="0"/>
        <v>-7.0642304528689692E-5</v>
      </c>
      <c r="J63">
        <f t="shared" si="1"/>
        <v>3.7500575501780986E-5</v>
      </c>
      <c r="K63">
        <f t="shared" si="2"/>
        <v>0.2441136045299146</v>
      </c>
      <c r="M63">
        <f t="shared" si="3"/>
        <v>7.9978924424431384E-5</v>
      </c>
      <c r="N63">
        <f t="shared" si="4"/>
        <v>3.9552170527574587E-6</v>
      </c>
      <c r="O63">
        <f t="shared" si="5"/>
        <v>-2.6493521014653763E-7</v>
      </c>
    </row>
    <row r="64" spans="1:15" ht="13" thickBot="1">
      <c r="A64" s="10" t="s">
        <v>162</v>
      </c>
      <c r="B64">
        <f>richard!Y64</f>
        <v>-40.043694310774619</v>
      </c>
      <c r="C64">
        <f>richard!Z64</f>
        <v>-108.54057346301843</v>
      </c>
      <c r="D64">
        <f>richard!AA64</f>
        <v>-1.2828989579626722</v>
      </c>
      <c r="E64">
        <f>richard!AB64</f>
        <v>831.9167378250263</v>
      </c>
      <c r="F64" s="47">
        <f>rainer!L67</f>
        <v>-40.043954615647699</v>
      </c>
      <c r="G64" s="47">
        <f>rainer!M67</f>
        <v>-108.54040609147143</v>
      </c>
      <c r="H64" s="47">
        <f>rainer!N67</f>
        <v>-1.0386896806809958</v>
      </c>
      <c r="I64">
        <f t="shared" si="0"/>
        <v>-2.6030487308048578E-4</v>
      </c>
      <c r="J64">
        <f t="shared" si="1"/>
        <v>1.6737154700763313E-4</v>
      </c>
      <c r="K64">
        <f t="shared" si="2"/>
        <v>0.24420927728167641</v>
      </c>
      <c r="M64">
        <f t="shared" si="3"/>
        <v>3.0947029210762081E-4</v>
      </c>
      <c r="N64">
        <f t="shared" si="4"/>
        <v>6.5004786759689376E-6</v>
      </c>
      <c r="O64">
        <f t="shared" si="5"/>
        <v>-1.5420206449806564E-6</v>
      </c>
    </row>
    <row r="65" spans="1:15" ht="13" thickBot="1">
      <c r="A65" s="10" t="s">
        <v>163</v>
      </c>
      <c r="B65">
        <f>richard!Y65</f>
        <v>28.005844163136857</v>
      </c>
      <c r="C65">
        <f>richard!Z65</f>
        <v>-122.60701439802216</v>
      </c>
      <c r="D65">
        <f>richard!AA65</f>
        <v>-1.8360907871921839</v>
      </c>
      <c r="E65">
        <f>richard!AB65</f>
        <v>842.24340032631619</v>
      </c>
      <c r="F65" s="47">
        <f>rainer!L68</f>
        <v>28.005732492016914</v>
      </c>
      <c r="G65" s="47">
        <f>rainer!M68</f>
        <v>-122.60677088575973</v>
      </c>
      <c r="H65" s="47">
        <f>rainer!N68</f>
        <v>-1.5917394726136749</v>
      </c>
      <c r="I65">
        <f t="shared" si="0"/>
        <v>-1.116711199422582E-4</v>
      </c>
      <c r="J65">
        <f t="shared" si="1"/>
        <v>2.4351226242913526E-4</v>
      </c>
      <c r="K65">
        <f t="shared" si="2"/>
        <v>0.244351314578509</v>
      </c>
      <c r="M65">
        <f t="shared" si="3"/>
        <v>2.6789673566976187E-4</v>
      </c>
      <c r="N65">
        <f t="shared" si="4"/>
        <v>-3.9874379280774125E-6</v>
      </c>
      <c r="O65">
        <f t="shared" si="5"/>
        <v>-1.9861240995901492E-6</v>
      </c>
    </row>
    <row r="66" spans="1:15" ht="13" thickBot="1">
      <c r="A66" s="10" t="s">
        <v>164</v>
      </c>
      <c r="B66">
        <f>richard!Y66</f>
        <v>67.073452412554062</v>
      </c>
      <c r="C66">
        <f>richard!Z66</f>
        <v>-106.99898748231796</v>
      </c>
      <c r="D66">
        <f>richard!AA66</f>
        <v>-2.3330994060318559</v>
      </c>
      <c r="E66">
        <f>richard!AB66</f>
        <v>827.03148244405941</v>
      </c>
      <c r="F66" s="47">
        <f>rainer!L69</f>
        <v>67.074114548568488</v>
      </c>
      <c r="G66" s="47">
        <f>rainer!M69</f>
        <v>-106.99830525716197</v>
      </c>
      <c r="H66" s="47">
        <f>rainer!N69</f>
        <v>-2.0887808920802371</v>
      </c>
      <c r="I66">
        <f t="shared" si="0"/>
        <v>6.621360144265509E-4</v>
      </c>
      <c r="J66">
        <f t="shared" si="1"/>
        <v>6.8222515598392874E-4</v>
      </c>
      <c r="K66">
        <f t="shared" si="2"/>
        <v>0.24431851395161885</v>
      </c>
      <c r="M66">
        <f t="shared" si="3"/>
        <v>9.5071302981392526E-4</v>
      </c>
      <c r="N66">
        <f t="shared" si="4"/>
        <v>9.8717071240216966E-6</v>
      </c>
      <c r="O66">
        <f t="shared" si="5"/>
        <v>-6.3760370254860999E-6</v>
      </c>
    </row>
    <row r="67" spans="1:15" ht="13" thickBot="1">
      <c r="A67" s="10" t="s">
        <v>165</v>
      </c>
      <c r="B67">
        <f>richard!Y67</f>
        <v>37.984758766952069</v>
      </c>
      <c r="C67">
        <f>richard!Z67</f>
        <v>103.57151210066256</v>
      </c>
      <c r="D67">
        <f>richard!AA67</f>
        <v>-3.3388033541637725</v>
      </c>
      <c r="E67">
        <f>richard!AB67</f>
        <v>616.21402560650517</v>
      </c>
      <c r="F67" s="47">
        <f>rainer!L70</f>
        <v>37.984486724597758</v>
      </c>
      <c r="G67" s="47">
        <f>rainer!M70</f>
        <v>103.57158738379282</v>
      </c>
      <c r="H67" s="47">
        <f>rainer!N70</f>
        <v>-3.0943107607334355</v>
      </c>
      <c r="I67">
        <f t="shared" si="0"/>
        <v>-2.7204235431099733E-4</v>
      </c>
      <c r="J67">
        <f t="shared" si="1"/>
        <v>7.5283130257730591E-5</v>
      </c>
      <c r="K67">
        <f t="shared" si="2"/>
        <v>0.24449259343033702</v>
      </c>
      <c r="M67">
        <f t="shared" si="3"/>
        <v>2.822668812320578E-4</v>
      </c>
      <c r="N67">
        <f t="shared" si="4"/>
        <v>-7.161933140847993E-6</v>
      </c>
      <c r="O67">
        <f t="shared" si="5"/>
        <v>7.2687048793375077E-7</v>
      </c>
    </row>
    <row r="68" spans="1:15" ht="13" thickBot="1">
      <c r="A68" s="10" t="s">
        <v>166</v>
      </c>
      <c r="B68">
        <f>richard!Y68</f>
        <v>-15.211158662524875</v>
      </c>
      <c r="C68">
        <f>richard!Z68</f>
        <v>103.70979638326097</v>
      </c>
      <c r="D68">
        <f>richard!AA68</f>
        <v>-2.5327107997245548</v>
      </c>
      <c r="E68">
        <f>richard!AB68</f>
        <v>618.49394952122213</v>
      </c>
      <c r="F68" s="47">
        <f>rainer!L71</f>
        <v>-15.210683384335788</v>
      </c>
      <c r="G68" s="47">
        <f>rainer!M71</f>
        <v>103.7095626990137</v>
      </c>
      <c r="H68" s="47">
        <f>rainer!N71</f>
        <v>-2.289149352896942</v>
      </c>
      <c r="I68">
        <f t="shared" ref="I68:I131" si="6">F68-B68</f>
        <v>4.7527818908754682E-4</v>
      </c>
      <c r="J68">
        <f t="shared" ref="J68:J131" si="7">G68-C68</f>
        <v>-2.3368424726299963E-4</v>
      </c>
      <c r="K68">
        <f t="shared" ref="K68:K131" si="8">H68-D68</f>
        <v>0.24356144682761283</v>
      </c>
      <c r="M68">
        <f t="shared" ref="M68:M131" si="9">SQRT(I68^2+J68^2)</f>
        <v>5.2962032102366757E-4</v>
      </c>
      <c r="N68">
        <f t="shared" ref="N68:N131" si="10">I68/F68</f>
        <v>-3.1246340291126968E-5</v>
      </c>
      <c r="O68">
        <f t="shared" ref="O68:O131" si="11">J68/G68</f>
        <v>-2.2532565096354613E-6</v>
      </c>
    </row>
    <row r="69" spans="1:15" ht="13" thickBot="1">
      <c r="A69" s="10" t="s">
        <v>167</v>
      </c>
      <c r="B69">
        <f>richard!Y69</f>
        <v>123.82344646246733</v>
      </c>
      <c r="C69">
        <f>richard!Z69</f>
        <v>22.296709723394791</v>
      </c>
      <c r="D69">
        <f>richard!AA69</f>
        <v>-3.9870852287560119</v>
      </c>
      <c r="E69">
        <f>richard!AB69</f>
        <v>702.47497779928187</v>
      </c>
      <c r="F69" s="47">
        <f>rainer!L72</f>
        <v>123.82384790278772</v>
      </c>
      <c r="G69" s="47">
        <f>rainer!M72</f>
        <v>22.29677913733218</v>
      </c>
      <c r="H69" s="47">
        <f>rainer!N72</f>
        <v>-3.7427134066153265</v>
      </c>
      <c r="I69">
        <f t="shared" si="6"/>
        <v>4.0144032038824662E-4</v>
      </c>
      <c r="J69">
        <f t="shared" si="7"/>
        <v>6.9413937389128932E-5</v>
      </c>
      <c r="K69">
        <f t="shared" si="8"/>
        <v>0.24437182214068542</v>
      </c>
      <c r="M69">
        <f t="shared" si="9"/>
        <v>4.0739738037606478E-4</v>
      </c>
      <c r="N69">
        <f t="shared" si="10"/>
        <v>3.2420275026779292E-6</v>
      </c>
      <c r="O69">
        <f t="shared" si="11"/>
        <v>3.1131822655455672E-6</v>
      </c>
    </row>
    <row r="70" spans="1:15" ht="13" thickBot="1">
      <c r="A70" s="10" t="s">
        <v>168</v>
      </c>
      <c r="B70">
        <f>richard!Y70</f>
        <v>-101.00664852749536</v>
      </c>
      <c r="C70">
        <f>richard!Z70</f>
        <v>69.235377034322156</v>
      </c>
      <c r="D70">
        <f>richard!AA70</f>
        <v>-0.64202203927598589</v>
      </c>
      <c r="E70">
        <f>richard!AB70</f>
        <v>665.48624721652538</v>
      </c>
      <c r="F70" s="47">
        <f>rainer!L73</f>
        <v>-101.00654640997364</v>
      </c>
      <c r="G70" s="47">
        <f>rainer!M73</f>
        <v>69.235825765766251</v>
      </c>
      <c r="H70" s="47">
        <f>rainer!N73</f>
        <v>-0.39848319561582102</v>
      </c>
      <c r="I70">
        <f t="shared" si="6"/>
        <v>1.0211752172040178E-4</v>
      </c>
      <c r="J70">
        <f t="shared" si="7"/>
        <v>4.4873144409507404E-4</v>
      </c>
      <c r="K70">
        <f t="shared" si="8"/>
        <v>0.24353884366016487</v>
      </c>
      <c r="M70">
        <f t="shared" si="9"/>
        <v>4.6020419072621154E-4</v>
      </c>
      <c r="N70">
        <f t="shared" si="10"/>
        <v>-1.0109990426355024E-6</v>
      </c>
      <c r="O70">
        <f t="shared" si="11"/>
        <v>6.4812030351626125E-6</v>
      </c>
    </row>
    <row r="71" spans="1:15" ht="13" thickBot="1">
      <c r="A71" s="10" t="s">
        <v>169</v>
      </c>
      <c r="B71">
        <f>richard!Y71</f>
        <v>-120.0513891477737</v>
      </c>
      <c r="C71">
        <f>richard!Z71</f>
        <v>-69.069454208672099</v>
      </c>
      <c r="D71">
        <f>richard!AA71</f>
        <v>-7.6349839289431287E-2</v>
      </c>
      <c r="E71">
        <f>richard!AB71</f>
        <v>804.62669309089517</v>
      </c>
      <c r="F71" s="47">
        <f>rainer!L74</f>
        <v>-120.05160363432439</v>
      </c>
      <c r="G71" s="47">
        <f>rainer!M74</f>
        <v>-69.069845559179441</v>
      </c>
      <c r="H71" s="47">
        <f>rainer!N74</f>
        <v>0.1677894039532184</v>
      </c>
      <c r="I71">
        <f t="shared" si="6"/>
        <v>-2.1448655068923017E-4</v>
      </c>
      <c r="J71">
        <f t="shared" si="7"/>
        <v>-3.9135050734273591E-4</v>
      </c>
      <c r="K71">
        <f t="shared" si="8"/>
        <v>0.24413924324264968</v>
      </c>
      <c r="M71">
        <f t="shared" si="9"/>
        <v>4.4627312267711181E-4</v>
      </c>
      <c r="N71">
        <f t="shared" si="10"/>
        <v>1.786619621863223E-6</v>
      </c>
      <c r="O71">
        <f t="shared" si="11"/>
        <v>5.6660110381660626E-6</v>
      </c>
    </row>
    <row r="72" spans="1:15" ht="13" thickBot="1">
      <c r="A72" s="10" t="s">
        <v>170</v>
      </c>
      <c r="B72">
        <f>richard!Y72</f>
        <v>147.59805805404864</v>
      </c>
      <c r="C72">
        <f>richard!Z72</f>
        <v>-42.468223952586129</v>
      </c>
      <c r="D72">
        <f>richard!AA72</f>
        <v>-4.0906932750073288</v>
      </c>
      <c r="E72">
        <f>richard!AB72</f>
        <v>769.71922610342176</v>
      </c>
      <c r="F72" s="47">
        <f>rainer!L75</f>
        <v>147.59800273524121</v>
      </c>
      <c r="G72" s="47">
        <f>rainer!M75</f>
        <v>-42.468230028035258</v>
      </c>
      <c r="H72" s="47">
        <f>rainer!N75</f>
        <v>-3.8464862860613334</v>
      </c>
      <c r="I72">
        <f t="shared" si="6"/>
        <v>-5.5318807426374406E-5</v>
      </c>
      <c r="J72">
        <f t="shared" si="7"/>
        <v>-6.0754491286729717E-6</v>
      </c>
      <c r="K72">
        <f t="shared" si="8"/>
        <v>0.24420698894599546</v>
      </c>
      <c r="M72">
        <f t="shared" si="9"/>
        <v>5.5651428887238732E-5</v>
      </c>
      <c r="N72">
        <f t="shared" si="10"/>
        <v>-3.7479373976085803E-7</v>
      </c>
      <c r="O72">
        <f t="shared" si="11"/>
        <v>1.4305868468411056E-7</v>
      </c>
    </row>
    <row r="73" spans="1:15" ht="13" thickBot="1">
      <c r="A73" s="10" t="s">
        <v>171</v>
      </c>
      <c r="B73">
        <f>richard!Y73</f>
        <v>-79.366703193580094</v>
      </c>
      <c r="C73">
        <f>richard!Z73</f>
        <v>137.79009984461135</v>
      </c>
      <c r="D73">
        <f>richard!AA73</f>
        <v>-0.50783392111304693</v>
      </c>
      <c r="E73">
        <f>richard!AB73</f>
        <v>594.01849048107579</v>
      </c>
      <c r="F73" s="47">
        <f>rainer!L76</f>
        <v>-79.366620902885842</v>
      </c>
      <c r="G73" s="47">
        <f>rainer!M76</f>
        <v>137.78998201296434</v>
      </c>
      <c r="H73" s="47">
        <f>rainer!N76</f>
        <v>-0.26359325075198115</v>
      </c>
      <c r="I73">
        <f t="shared" si="6"/>
        <v>8.229069425169655E-5</v>
      </c>
      <c r="J73">
        <f t="shared" si="7"/>
        <v>-1.1783164700318594E-4</v>
      </c>
      <c r="K73">
        <f t="shared" si="8"/>
        <v>0.24424067036106578</v>
      </c>
      <c r="M73">
        <f t="shared" si="9"/>
        <v>1.4372214650466928E-4</v>
      </c>
      <c r="N73">
        <f t="shared" si="10"/>
        <v>-1.0368426085871621E-6</v>
      </c>
      <c r="O73">
        <f t="shared" si="11"/>
        <v>-8.5515394720132428E-7</v>
      </c>
    </row>
    <row r="74" spans="1:15" ht="13" thickBot="1">
      <c r="A74" s="10" t="s">
        <v>172</v>
      </c>
      <c r="B74">
        <f>richard!Y74</f>
        <v>128.59463643444985</v>
      </c>
      <c r="C74">
        <f>richard!Z74</f>
        <v>120.43858305699993</v>
      </c>
      <c r="D74">
        <f>richard!AA74</f>
        <v>-5.6762824911071164</v>
      </c>
      <c r="E74">
        <f>richard!AB74</f>
        <v>605.93436809120271</v>
      </c>
      <c r="F74" s="47">
        <f>rainer!L77</f>
        <v>128.59511143946898</v>
      </c>
      <c r="G74" s="47">
        <f>rainer!M77</f>
        <v>120.43907712671019</v>
      </c>
      <c r="H74" s="47">
        <f>rainer!N77</f>
        <v>-5.4326416866760852</v>
      </c>
      <c r="I74">
        <f t="shared" si="6"/>
        <v>4.7500501912622894E-4</v>
      </c>
      <c r="J74">
        <f t="shared" si="7"/>
        <v>4.9406971025689472E-4</v>
      </c>
      <c r="K74">
        <f t="shared" si="8"/>
        <v>0.2436408044310312</v>
      </c>
      <c r="M74">
        <f t="shared" si="9"/>
        <v>6.8537190399697672E-4</v>
      </c>
      <c r="N74">
        <f t="shared" si="10"/>
        <v>3.6938030832518745E-6</v>
      </c>
      <c r="O74">
        <f t="shared" si="11"/>
        <v>4.1022375963334513E-6</v>
      </c>
    </row>
    <row r="75" spans="1:15" ht="13" thickBot="1">
      <c r="A75" s="10" t="s">
        <v>173</v>
      </c>
      <c r="B75">
        <f>richard!Y75</f>
        <v>-165.64865598325679</v>
      </c>
      <c r="C75">
        <f>richard!Z75</f>
        <v>-4.2897872037502598</v>
      </c>
      <c r="D75">
        <f>richard!AA75</f>
        <v>0.22100440096670204</v>
      </c>
      <c r="E75">
        <f>richard!AB75</f>
        <v>752.41584634665094</v>
      </c>
      <c r="F75" s="47">
        <f>rainer!L78</f>
        <v>-165.64871322908792</v>
      </c>
      <c r="G75" s="47">
        <f>rainer!M78</f>
        <v>-4.2889363022122122</v>
      </c>
      <c r="H75" s="47">
        <f>rainer!N78</f>
        <v>0.46489783997037781</v>
      </c>
      <c r="I75">
        <f t="shared" si="6"/>
        <v>-5.724583112964865E-5</v>
      </c>
      <c r="J75">
        <f t="shared" si="7"/>
        <v>8.5090153804756596E-4</v>
      </c>
      <c r="K75">
        <f t="shared" si="8"/>
        <v>0.24389343900367577</v>
      </c>
      <c r="M75">
        <f t="shared" si="9"/>
        <v>8.5282501876612275E-4</v>
      </c>
      <c r="N75">
        <f t="shared" si="10"/>
        <v>3.4558572785578563E-7</v>
      </c>
      <c r="O75">
        <f t="shared" si="11"/>
        <v>-1.9839453843338152E-4</v>
      </c>
    </row>
    <row r="76" spans="1:15" ht="13" thickBot="1">
      <c r="A76" s="10" t="s">
        <v>174</v>
      </c>
      <c r="B76">
        <f>richard!Y76</f>
        <v>143.21669497426174</v>
      </c>
      <c r="C76">
        <f>richard!Z76</f>
        <v>-127.59336158481752</v>
      </c>
      <c r="D76">
        <f>richard!AA76</f>
        <v>-4.4787333553121798</v>
      </c>
      <c r="E76">
        <f>richard!AB76</f>
        <v>853.45933472730349</v>
      </c>
      <c r="F76" s="47">
        <f>rainer!L79</f>
        <v>143.21677210043185</v>
      </c>
      <c r="G76" s="47">
        <f>rainer!M79</f>
        <v>-127.59289978911639</v>
      </c>
      <c r="H76" s="47">
        <f>rainer!N79</f>
        <v>-4.2342778211173524</v>
      </c>
      <c r="I76">
        <f t="shared" si="6"/>
        <v>7.7126170111796455E-5</v>
      </c>
      <c r="J76">
        <f t="shared" si="7"/>
        <v>4.6179570112769852E-4</v>
      </c>
      <c r="K76">
        <f t="shared" si="8"/>
        <v>0.24445553419482735</v>
      </c>
      <c r="M76">
        <f t="shared" si="9"/>
        <v>4.6819196457877874E-4</v>
      </c>
      <c r="N76">
        <f t="shared" si="10"/>
        <v>5.385274991235743E-7</v>
      </c>
      <c r="O76">
        <f t="shared" si="11"/>
        <v>-3.6192899596368408E-6</v>
      </c>
    </row>
    <row r="77" spans="1:15" ht="13" thickBot="1">
      <c r="A77" s="10" t="s">
        <v>175</v>
      </c>
      <c r="B77">
        <f>richard!Y77</f>
        <v>-23.148572995565331</v>
      </c>
      <c r="C77">
        <f>richard!Z77</f>
        <v>201.33331159383781</v>
      </c>
      <c r="D77">
        <f>richard!AA77</f>
        <v>-1.5290793840422481</v>
      </c>
      <c r="E77">
        <f>richard!AB77</f>
        <v>522.3114224612458</v>
      </c>
      <c r="F77" s="47">
        <f>rainer!L80</f>
        <v>-23.148965003472355</v>
      </c>
      <c r="G77" s="47">
        <f>rainer!M80</f>
        <v>201.33321179969991</v>
      </c>
      <c r="H77" s="47">
        <f>rainer!N80</f>
        <v>-1.2856125316879456</v>
      </c>
      <c r="I77">
        <f t="shared" si="6"/>
        <v>-3.9200790702409449E-4</v>
      </c>
      <c r="J77">
        <f t="shared" si="7"/>
        <v>-9.9794137895514723E-5</v>
      </c>
      <c r="K77">
        <f t="shared" si="8"/>
        <v>0.24346685235430243</v>
      </c>
      <c r="M77">
        <f t="shared" si="9"/>
        <v>4.0451090112346801E-4</v>
      </c>
      <c r="N77">
        <f t="shared" si="10"/>
        <v>1.6934144008826881E-5</v>
      </c>
      <c r="O77">
        <f t="shared" si="11"/>
        <v>-4.956665470314792E-7</v>
      </c>
    </row>
    <row r="78" spans="1:15" ht="13" thickBot="1">
      <c r="A78" s="10" t="s">
        <v>176</v>
      </c>
      <c r="B78">
        <f>richard!Y78</f>
        <v>-96.570523401285897</v>
      </c>
      <c r="C78">
        <f>richard!Z78</f>
        <v>-181.68648730674983</v>
      </c>
      <c r="D78">
        <f>richard!AA78</f>
        <v>0.94782492406608299</v>
      </c>
      <c r="E78">
        <f>richard!AB78</f>
        <v>911.38033994217085</v>
      </c>
      <c r="F78" s="47">
        <f>rainer!L81</f>
        <v>-96.570748948787099</v>
      </c>
      <c r="G78" s="47">
        <f>rainer!M81</f>
        <v>-181.6859376779708</v>
      </c>
      <c r="H78" s="47">
        <f>rainer!N81</f>
        <v>1.192297168390013</v>
      </c>
      <c r="I78">
        <f t="shared" si="6"/>
        <v>-2.2554750120207245E-4</v>
      </c>
      <c r="J78">
        <f t="shared" si="7"/>
        <v>5.4962877902653418E-4</v>
      </c>
      <c r="K78">
        <f t="shared" si="8"/>
        <v>0.24447224432393</v>
      </c>
      <c r="M78">
        <f t="shared" si="9"/>
        <v>5.9410728831810981E-4</v>
      </c>
      <c r="N78">
        <f t="shared" si="10"/>
        <v>2.3355674845359609E-6</v>
      </c>
      <c r="O78">
        <f t="shared" si="11"/>
        <v>-3.0251586118939134E-6</v>
      </c>
    </row>
    <row r="79" spans="1:15" ht="13" thickBot="1">
      <c r="A79" s="10" t="s">
        <v>177</v>
      </c>
      <c r="B79">
        <f>richard!Y79</f>
        <v>199.05099924193053</v>
      </c>
      <c r="C79">
        <f>richard!Z79</f>
        <v>63.478282731440927</v>
      </c>
      <c r="D79">
        <f>richard!AA79</f>
        <v>-3.3592649093856437</v>
      </c>
      <c r="E79">
        <f>richard!AB79</f>
        <v>675.34420293218182</v>
      </c>
      <c r="F79" s="47">
        <f>rainer!L82</f>
        <v>199.05033201704893</v>
      </c>
      <c r="G79" s="47">
        <f>rainer!M82</f>
        <v>63.478184783308329</v>
      </c>
      <c r="H79" s="47">
        <f>rainer!N82</f>
        <v>-3.1152209407265659</v>
      </c>
      <c r="I79">
        <f t="shared" si="6"/>
        <v>-6.672248815959847E-4</v>
      </c>
      <c r="J79">
        <f t="shared" si="7"/>
        <v>-9.7948132598446591E-5</v>
      </c>
      <c r="K79">
        <f t="shared" si="8"/>
        <v>0.24404396865907785</v>
      </c>
      <c r="M79">
        <f t="shared" si="9"/>
        <v>6.7437591838699184E-4</v>
      </c>
      <c r="N79">
        <f t="shared" si="10"/>
        <v>-3.3520410382376853E-6</v>
      </c>
      <c r="O79">
        <f t="shared" si="11"/>
        <v>-1.5430203767295214E-6</v>
      </c>
    </row>
    <row r="80" spans="1:15" ht="13" thickBot="1">
      <c r="A80" s="10" t="s">
        <v>178</v>
      </c>
      <c r="B80">
        <f>richard!Y80</f>
        <v>-185.6995069435398</v>
      </c>
      <c r="C80">
        <f>richard!Z80</f>
        <v>93.44100131230968</v>
      </c>
      <c r="D80">
        <f>richard!AA80</f>
        <v>0.24576681904714093</v>
      </c>
      <c r="E80">
        <f>richard!AB80</f>
        <v>665.51288540032829</v>
      </c>
      <c r="F80" s="47">
        <f>rainer!L83</f>
        <v>-185.69917960999473</v>
      </c>
      <c r="G80" s="47">
        <f>rainer!M83</f>
        <v>93.440305566793654</v>
      </c>
      <c r="H80" s="47">
        <f>rainer!N83</f>
        <v>0.4898507551158886</v>
      </c>
      <c r="I80">
        <f t="shared" si="6"/>
        <v>3.2733354507286094E-4</v>
      </c>
      <c r="J80">
        <f t="shared" si="7"/>
        <v>-6.957455160261361E-4</v>
      </c>
      <c r="K80">
        <f t="shared" si="8"/>
        <v>0.24408393606874768</v>
      </c>
      <c r="M80">
        <f t="shared" si="9"/>
        <v>7.6890121134020922E-4</v>
      </c>
      <c r="N80">
        <f t="shared" si="10"/>
        <v>-1.7627086224092459E-6</v>
      </c>
      <c r="O80">
        <f t="shared" si="11"/>
        <v>-7.4458822860847605E-6</v>
      </c>
    </row>
    <row r="81" spans="1:15" ht="13" thickBot="1">
      <c r="A81" s="10" t="s">
        <v>179</v>
      </c>
      <c r="B81">
        <f>richard!Y81</f>
        <v>98.249333969528465</v>
      </c>
      <c r="C81">
        <f>richard!Z81</f>
        <v>-219.27020392532825</v>
      </c>
      <c r="D81">
        <f>richard!AA81</f>
        <v>-0.90138707666174867</v>
      </c>
      <c r="E81">
        <f>richard!AB81</f>
        <v>940.56472495699199</v>
      </c>
      <c r="F81" s="47">
        <f>rainer!L84</f>
        <v>98.250000150491914</v>
      </c>
      <c r="G81" s="47">
        <f>rainer!M84</f>
        <v>-219.27078565193077</v>
      </c>
      <c r="H81" s="47">
        <f>rainer!N84</f>
        <v>-0.65724956904888643</v>
      </c>
      <c r="I81">
        <f t="shared" si="6"/>
        <v>6.6618096344939204E-4</v>
      </c>
      <c r="J81">
        <f t="shared" si="7"/>
        <v>-5.8172660251898378E-4</v>
      </c>
      <c r="K81">
        <f t="shared" si="8"/>
        <v>0.24413750761286224</v>
      </c>
      <c r="M81">
        <f t="shared" si="9"/>
        <v>8.8442236298085538E-4</v>
      </c>
      <c r="N81">
        <f t="shared" si="10"/>
        <v>6.7804678109820505E-6</v>
      </c>
      <c r="O81">
        <f t="shared" si="11"/>
        <v>2.6530055100108654E-6</v>
      </c>
    </row>
    <row r="82" spans="1:15" ht="13" thickBot="1">
      <c r="A82" s="10" t="s">
        <v>180</v>
      </c>
      <c r="B82">
        <f>richard!Y82</f>
        <v>68.889342390220378</v>
      </c>
      <c r="C82">
        <f>richard!Z82</f>
        <v>239.80478224515525</v>
      </c>
      <c r="D82">
        <f>richard!AA82</f>
        <v>-3.5257451852966142</v>
      </c>
      <c r="E82">
        <f>richard!AB82</f>
        <v>481.01150301636824</v>
      </c>
      <c r="F82" s="47">
        <f>rainer!L85</f>
        <v>68.889009505715237</v>
      </c>
      <c r="G82" s="47">
        <f>rainer!M85</f>
        <v>239.80541244196434</v>
      </c>
      <c r="H82" s="47">
        <f>rainer!N85</f>
        <v>-3.281574455286659</v>
      </c>
      <c r="I82">
        <f t="shared" si="6"/>
        <v>-3.3288450514135093E-4</v>
      </c>
      <c r="J82">
        <f t="shared" si="7"/>
        <v>6.3019680908382725E-4</v>
      </c>
      <c r="K82">
        <f t="shared" si="8"/>
        <v>0.24417073000995515</v>
      </c>
      <c r="M82">
        <f t="shared" si="9"/>
        <v>7.1271320455190104E-4</v>
      </c>
      <c r="N82">
        <f t="shared" si="10"/>
        <v>-4.8321859688479605E-6</v>
      </c>
      <c r="O82">
        <f t="shared" si="11"/>
        <v>2.6279507316639156E-6</v>
      </c>
    </row>
    <row r="83" spans="1:15" ht="13" thickBot="1">
      <c r="A83" s="10" t="s">
        <v>181</v>
      </c>
      <c r="B83">
        <f>richard!Y83</f>
        <v>-193.13860079670744</v>
      </c>
      <c r="C83">
        <f>richard!Z83</f>
        <v>-141.81553377860706</v>
      </c>
      <c r="D83">
        <f>richard!AA83</f>
        <v>-2.619349871280626</v>
      </c>
      <c r="E83">
        <f>richard!AB83</f>
        <v>892.15768899567536</v>
      </c>
      <c r="F83" s="47">
        <f>rainer!L86</f>
        <v>-193.13868930353726</v>
      </c>
      <c r="G83" s="47">
        <f>rainer!M86</f>
        <v>-141.81626947142473</v>
      </c>
      <c r="H83" s="47">
        <f>rainer!N86</f>
        <v>-2.3755008576452354</v>
      </c>
      <c r="I83">
        <f t="shared" si="6"/>
        <v>-8.8506829825973909E-5</v>
      </c>
      <c r="J83">
        <f t="shared" si="7"/>
        <v>-7.3569281767049688E-4</v>
      </c>
      <c r="K83">
        <f t="shared" si="8"/>
        <v>0.24384901363539058</v>
      </c>
      <c r="M83">
        <f t="shared" si="9"/>
        <v>7.4099755795670403E-4</v>
      </c>
      <c r="N83">
        <f t="shared" si="10"/>
        <v>4.5825530941072273E-7</v>
      </c>
      <c r="O83">
        <f t="shared" si="11"/>
        <v>5.1876475133111245E-6</v>
      </c>
    </row>
    <row r="84" spans="1:15" ht="13" thickBot="1">
      <c r="A84" s="10" t="s">
        <v>182</v>
      </c>
      <c r="B84">
        <f>richard!Y84</f>
        <v>250.45220992041612</v>
      </c>
      <c r="C84">
        <f>richard!Z84</f>
        <v>-39.941852527194413</v>
      </c>
      <c r="D84">
        <f>richard!AA84</f>
        <v>-7.71888211555396</v>
      </c>
      <c r="E84">
        <f>richard!AB84</f>
        <v>788.27503451150324</v>
      </c>
      <c r="F84" s="47">
        <f>rainer!L87</f>
        <v>250.45236689793478</v>
      </c>
      <c r="G84" s="47">
        <f>rainer!M87</f>
        <v>-39.942405457332839</v>
      </c>
      <c r="H84" s="47">
        <f>rainer!N87</f>
        <v>-7.4749840344672709</v>
      </c>
      <c r="I84">
        <f t="shared" si="6"/>
        <v>1.5697751865673126E-4</v>
      </c>
      <c r="J84">
        <f t="shared" si="7"/>
        <v>-5.5293013842572236E-4</v>
      </c>
      <c r="K84">
        <f t="shared" si="8"/>
        <v>0.24389808108668909</v>
      </c>
      <c r="M84">
        <f t="shared" si="9"/>
        <v>5.7478141875247921E-4</v>
      </c>
      <c r="N84">
        <f t="shared" si="10"/>
        <v>6.2677594386921203E-7</v>
      </c>
      <c r="O84">
        <f t="shared" si="11"/>
        <v>1.3843185759464883E-5</v>
      </c>
    </row>
    <row r="85" spans="1:15" ht="13" thickBot="1">
      <c r="A85" s="10" t="s">
        <v>183</v>
      </c>
      <c r="B85">
        <f>richard!Y85</f>
        <v>-162.11928367547284</v>
      </c>
      <c r="C85">
        <f>richard!Z85</f>
        <v>212.81488550608012</v>
      </c>
      <c r="D85">
        <f>richard!AA85</f>
        <v>2.9285304010839326</v>
      </c>
      <c r="E85">
        <f>richard!AB85</f>
        <v>545.61741727519859</v>
      </c>
      <c r="F85" s="47">
        <f>rainer!L88</f>
        <v>-162.11889639975399</v>
      </c>
      <c r="G85" s="47">
        <f>rainer!M88</f>
        <v>212.81526395175149</v>
      </c>
      <c r="H85" s="47">
        <f>rainer!N88</f>
        <v>3.1724508573024082</v>
      </c>
      <c r="I85">
        <f t="shared" si="6"/>
        <v>3.8727571885033285E-4</v>
      </c>
      <c r="J85">
        <f t="shared" si="7"/>
        <v>3.7844567137312879E-4</v>
      </c>
      <c r="K85">
        <f t="shared" si="8"/>
        <v>0.24392045621847558</v>
      </c>
      <c r="M85">
        <f t="shared" si="9"/>
        <v>5.4148278697674248E-4</v>
      </c>
      <c r="N85">
        <f t="shared" si="10"/>
        <v>-2.3888376213429525E-6</v>
      </c>
      <c r="O85">
        <f t="shared" si="11"/>
        <v>1.7782825552349868E-6</v>
      </c>
    </row>
    <row r="86" spans="1:15" ht="13" thickBot="1">
      <c r="A86" s="10" t="s">
        <v>184</v>
      </c>
      <c r="B86">
        <f>richard!Y86</f>
        <v>5.3695629370907199</v>
      </c>
      <c r="C86">
        <f>richard!Z86</f>
        <v>-295.28810313997974</v>
      </c>
      <c r="D86">
        <f>richard!AA86</f>
        <v>4.3092865029408642</v>
      </c>
      <c r="E86">
        <f>richard!AB86</f>
        <v>1015.246404590597</v>
      </c>
      <c r="F86" s="47">
        <f>rainer!L89</f>
        <v>5.3686271840838771</v>
      </c>
      <c r="G86" s="47">
        <f>rainer!M89</f>
        <v>-295.28854431597495</v>
      </c>
      <c r="H86" s="47">
        <f>rainer!N89</f>
        <v>4.5534725084852852</v>
      </c>
      <c r="I86">
        <f t="shared" si="6"/>
        <v>-9.3575300684278773E-4</v>
      </c>
      <c r="J86">
        <f t="shared" si="7"/>
        <v>-4.4117599520632211E-4</v>
      </c>
      <c r="K86">
        <f t="shared" si="8"/>
        <v>0.24418600554442094</v>
      </c>
      <c r="M86">
        <f t="shared" si="9"/>
        <v>1.0345385196122989E-3</v>
      </c>
      <c r="N86">
        <f t="shared" si="10"/>
        <v>-1.7430024003472838E-4</v>
      </c>
      <c r="O86">
        <f t="shared" si="11"/>
        <v>1.4940504929789609E-6</v>
      </c>
    </row>
    <row r="87" spans="1:15" ht="13" thickBot="1">
      <c r="A87" s="10" t="s">
        <v>185</v>
      </c>
      <c r="B87">
        <f>richard!Y87</f>
        <v>189.1062135196434</v>
      </c>
      <c r="C87">
        <f>richard!Z87</f>
        <v>228.81441297351071</v>
      </c>
      <c r="D87">
        <f>richard!AA87</f>
        <v>-7.8397678020050137</v>
      </c>
      <c r="E87">
        <f>richard!AB87</f>
        <v>513.33263488119746</v>
      </c>
      <c r="F87" s="47">
        <f>rainer!L90</f>
        <v>189.10658151990972</v>
      </c>
      <c r="G87" s="47">
        <f>rainer!M90</f>
        <v>228.81362905880465</v>
      </c>
      <c r="H87" s="47">
        <f>rainer!N90</f>
        <v>-7.5959849699388116</v>
      </c>
      <c r="I87">
        <f t="shared" si="6"/>
        <v>3.6800026632022309E-4</v>
      </c>
      <c r="J87">
        <f t="shared" si="7"/>
        <v>-7.8391470606220537E-4</v>
      </c>
      <c r="K87">
        <f t="shared" si="8"/>
        <v>0.2437828320662021</v>
      </c>
      <c r="M87">
        <f t="shared" si="9"/>
        <v>8.6599449328061484E-4</v>
      </c>
      <c r="N87">
        <f t="shared" si="10"/>
        <v>1.9459939646864107E-6</v>
      </c>
      <c r="O87">
        <f t="shared" si="11"/>
        <v>-3.4259965601119889E-6</v>
      </c>
    </row>
    <row r="88" spans="1:15" ht="13" thickBot="1">
      <c r="A88" s="10" t="s">
        <v>186</v>
      </c>
      <c r="B88">
        <f>richard!Y88</f>
        <v>-281.06492371841364</v>
      </c>
      <c r="C88">
        <f>richard!Z88</f>
        <v>-43.460789728955277</v>
      </c>
      <c r="D88">
        <f>richard!AA88</f>
        <v>2.9278205621342863</v>
      </c>
      <c r="E88">
        <f>richard!AB88</f>
        <v>827.57282823573109</v>
      </c>
      <c r="F88" s="47">
        <f>rainer!L91</f>
        <v>-281.06492706402537</v>
      </c>
      <c r="G88" s="47">
        <f>rainer!M91</f>
        <v>-43.460606153309499</v>
      </c>
      <c r="H88" s="47">
        <f>rainer!N91</f>
        <v>3.1721950190598633</v>
      </c>
      <c r="I88">
        <f t="shared" si="6"/>
        <v>-3.3456117307650857E-6</v>
      </c>
      <c r="J88">
        <f t="shared" si="7"/>
        <v>1.8357564577797802E-4</v>
      </c>
      <c r="K88">
        <f t="shared" si="8"/>
        <v>0.24437445692557702</v>
      </c>
      <c r="M88">
        <f t="shared" si="9"/>
        <v>1.8360612963802352E-4</v>
      </c>
      <c r="N88">
        <f t="shared" si="10"/>
        <v>1.1903341216255595E-8</v>
      </c>
      <c r="O88">
        <f t="shared" si="11"/>
        <v>-4.2239550256249438E-6</v>
      </c>
    </row>
    <row r="89" spans="1:15" ht="13" thickBot="1">
      <c r="A89" s="10" t="s">
        <v>187</v>
      </c>
      <c r="B89">
        <f>richard!Y89</f>
        <v>250.49826720624273</v>
      </c>
      <c r="C89">
        <f>richard!Z89</f>
        <v>-163.06854575665</v>
      </c>
      <c r="D89">
        <f>richard!AA89</f>
        <v>-6.9498520250837643</v>
      </c>
      <c r="E89">
        <f>richard!AB89</f>
        <v>907.40858604827417</v>
      </c>
      <c r="F89" s="47">
        <f>rainer!L92</f>
        <v>250.49838099688691</v>
      </c>
      <c r="G89" s="47">
        <f>rainer!M92</f>
        <v>-163.06883949263977</v>
      </c>
      <c r="H89" s="47">
        <f>rainer!N92</f>
        <v>-6.7053987552875682</v>
      </c>
      <c r="I89">
        <f t="shared" si="6"/>
        <v>1.1379064417837981E-4</v>
      </c>
      <c r="J89">
        <f t="shared" si="7"/>
        <v>-2.9373598977144866E-4</v>
      </c>
      <c r="K89">
        <f t="shared" si="8"/>
        <v>0.24445326979619608</v>
      </c>
      <c r="M89">
        <f t="shared" si="9"/>
        <v>3.1500657515287395E-4</v>
      </c>
      <c r="N89">
        <f t="shared" si="10"/>
        <v>4.5425700447857963E-7</v>
      </c>
      <c r="O89">
        <f t="shared" si="11"/>
        <v>1.8013005469675072E-6</v>
      </c>
    </row>
    <row r="90" spans="1:15" ht="13" thickBot="1">
      <c r="A90" s="10" t="s">
        <v>188</v>
      </c>
      <c r="B90">
        <f>richard!Y90</f>
        <v>-31.666018283242728</v>
      </c>
      <c r="C90">
        <f>richard!Z90</f>
        <v>293.00577435861305</v>
      </c>
      <c r="D90">
        <f>richard!AA90</f>
        <v>-0.59068409061937643</v>
      </c>
      <c r="E90">
        <f>richard!AB90</f>
        <v>432.84591950722341</v>
      </c>
      <c r="F90" s="47">
        <f>rainer!L93</f>
        <v>-31.665407862981326</v>
      </c>
      <c r="G90" s="47">
        <f>rainer!M93</f>
        <v>293.00533351274669</v>
      </c>
      <c r="H90" s="47">
        <f>rainer!N93</f>
        <v>-0.34655304728192959</v>
      </c>
      <c r="I90">
        <f t="shared" si="6"/>
        <v>6.1042026140256667E-4</v>
      </c>
      <c r="J90">
        <f t="shared" si="7"/>
        <v>-4.4084586636472523E-4</v>
      </c>
      <c r="K90">
        <f t="shared" si="8"/>
        <v>0.24413104333744684</v>
      </c>
      <c r="M90">
        <f t="shared" si="9"/>
        <v>7.529661170475355E-4</v>
      </c>
      <c r="N90">
        <f t="shared" si="10"/>
        <v>-1.9277195608656058E-5</v>
      </c>
      <c r="O90">
        <f t="shared" si="11"/>
        <v>-1.504566012773781E-6</v>
      </c>
    </row>
    <row r="91" spans="1:15" ht="13" thickBot="1">
      <c r="A91" s="10" t="s">
        <v>189</v>
      </c>
      <c r="B91">
        <f>richard!Y91</f>
        <v>-76.206851635759975</v>
      </c>
      <c r="C91">
        <f>richard!Z91</f>
        <v>-355.04314785214558</v>
      </c>
      <c r="D91">
        <f>richard!AA91</f>
        <v>6.9327742863418251</v>
      </c>
      <c r="E91">
        <f>richard!AB91</f>
        <v>1080.5693443894002</v>
      </c>
      <c r="F91" s="47">
        <f>rainer!L94</f>
        <v>-76.206170393259811</v>
      </c>
      <c r="G91" s="47">
        <f>rainer!M94</f>
        <v>-355.04352004442205</v>
      </c>
      <c r="H91" s="47">
        <f>rainer!N94</f>
        <v>7.1765923809662837</v>
      </c>
      <c r="I91">
        <f t="shared" si="6"/>
        <v>6.8124250016410315E-4</v>
      </c>
      <c r="J91">
        <f t="shared" si="7"/>
        <v>-3.7219227647256048E-4</v>
      </c>
      <c r="K91">
        <f t="shared" si="8"/>
        <v>0.24381809462445858</v>
      </c>
      <c r="M91">
        <f t="shared" si="9"/>
        <v>7.7628502155823213E-4</v>
      </c>
      <c r="N91">
        <f t="shared" si="10"/>
        <v>-8.9394664060478337E-6</v>
      </c>
      <c r="O91">
        <f t="shared" si="11"/>
        <v>1.0483004349044106E-6</v>
      </c>
    </row>
    <row r="92" spans="1:15" ht="13" thickBot="1">
      <c r="A92" s="10" t="s">
        <v>190</v>
      </c>
      <c r="B92">
        <f>richard!Y92</f>
        <v>317.91779439680846</v>
      </c>
      <c r="C92">
        <f>richard!Z92</f>
        <v>148.82594013924805</v>
      </c>
      <c r="D92">
        <f>richard!AA92</f>
        <v>-11.964502516154425</v>
      </c>
      <c r="E92">
        <f>richard!AB92</f>
        <v>635.14251001967239</v>
      </c>
      <c r="F92" s="47">
        <f>rainer!L95</f>
        <v>317.91777462117466</v>
      </c>
      <c r="G92" s="47">
        <f>rainer!M95</f>
        <v>148.82551627267748</v>
      </c>
      <c r="H92" s="47">
        <f>rainer!N95</f>
        <v>-11.720475926447953</v>
      </c>
      <c r="I92">
        <f t="shared" si="6"/>
        <v>-1.9775633802510129E-5</v>
      </c>
      <c r="J92">
        <f t="shared" si="7"/>
        <v>-4.238665705713629E-4</v>
      </c>
      <c r="K92">
        <f t="shared" si="8"/>
        <v>0.24402658970647195</v>
      </c>
      <c r="M92">
        <f t="shared" si="9"/>
        <v>4.2432763914246639E-4</v>
      </c>
      <c r="N92">
        <f t="shared" si="10"/>
        <v>-6.2203611691967947E-8</v>
      </c>
      <c r="O92">
        <f t="shared" si="11"/>
        <v>-2.8480772732194416E-6</v>
      </c>
    </row>
    <row r="93" spans="1:15" ht="13" thickBot="1">
      <c r="A93" s="10" t="s">
        <v>191</v>
      </c>
      <c r="B93">
        <f>richard!Y93</f>
        <v>-331.47363241236752</v>
      </c>
      <c r="C93">
        <f>richard!Z93</f>
        <v>116.27633327619523</v>
      </c>
      <c r="D93">
        <f>richard!AA93</f>
        <v>-0.60351269357699522</v>
      </c>
      <c r="E93">
        <f>richard!AB93</f>
        <v>708.22722062489447</v>
      </c>
      <c r="F93" s="47">
        <f>rainer!L96</f>
        <v>-331.47384554849879</v>
      </c>
      <c r="G93" s="47">
        <f>rainer!M96</f>
        <v>116.27586026309893</v>
      </c>
      <c r="H93" s="47">
        <f>rainer!N96</f>
        <v>-0.3596186890071067</v>
      </c>
      <c r="I93">
        <f t="shared" si="6"/>
        <v>-2.1313613126494602E-4</v>
      </c>
      <c r="J93">
        <f t="shared" si="7"/>
        <v>-4.7301309629688149E-4</v>
      </c>
      <c r="K93">
        <f t="shared" si="8"/>
        <v>0.24389400456988852</v>
      </c>
      <c r="M93">
        <f t="shared" si="9"/>
        <v>5.1881441741623866E-4</v>
      </c>
      <c r="N93">
        <f t="shared" si="10"/>
        <v>6.4299531962246936E-7</v>
      </c>
      <c r="O93">
        <f t="shared" si="11"/>
        <v>-4.0680249127083512E-6</v>
      </c>
    </row>
    <row r="94" spans="1:15" ht="13" thickBot="1">
      <c r="A94" s="10" t="s">
        <v>192</v>
      </c>
      <c r="B94">
        <f>richard!Y94</f>
        <v>199.00553351620289</v>
      </c>
      <c r="C94">
        <f>richard!Z94</f>
        <v>-346.69582726965075</v>
      </c>
      <c r="D94">
        <f>richard!AA94</f>
        <v>-1.8764102167975949</v>
      </c>
      <c r="E94">
        <f>richard!AB94</f>
        <v>1077.8739230699248</v>
      </c>
      <c r="F94" s="47">
        <f>rainer!L97</f>
        <v>199.00536167294717</v>
      </c>
      <c r="G94" s="47">
        <f>rainer!M97</f>
        <v>-346.6965620359444</v>
      </c>
      <c r="H94" s="47">
        <f>rainer!N97</f>
        <v>-1.6328275736284183</v>
      </c>
      <c r="I94">
        <f t="shared" si="6"/>
        <v>-1.7184325571406589E-4</v>
      </c>
      <c r="J94">
        <f t="shared" si="7"/>
        <v>-7.3476629364677137E-4</v>
      </c>
      <c r="K94">
        <f t="shared" si="8"/>
        <v>0.24358264316917655</v>
      </c>
      <c r="M94">
        <f t="shared" si="9"/>
        <v>7.5459367265689635E-4</v>
      </c>
      <c r="N94">
        <f t="shared" si="10"/>
        <v>-8.6351068267436684E-7</v>
      </c>
      <c r="O94">
        <f t="shared" si="11"/>
        <v>2.1193353903826514E-6</v>
      </c>
    </row>
    <row r="95" spans="1:15" ht="13" thickBot="1">
      <c r="A95" s="10" t="s">
        <v>193</v>
      </c>
      <c r="B95">
        <f>richard!Y95</f>
        <v>68.400924687335788</v>
      </c>
      <c r="C95">
        <f>richard!Z95</f>
        <v>414.98166423666066</v>
      </c>
      <c r="D95">
        <f>richard!AA95</f>
        <v>-2.9817713450182453</v>
      </c>
      <c r="E95">
        <f>richard!AB95</f>
        <v>306.47539221614869</v>
      </c>
      <c r="F95" s="47">
        <f>rainer!L98</f>
        <v>68.39994243323828</v>
      </c>
      <c r="G95" s="47">
        <f>rainer!M98</f>
        <v>414.9817674125652</v>
      </c>
      <c r="H95" s="47">
        <f>rainer!N98</f>
        <v>-2.7376896370054737</v>
      </c>
      <c r="I95">
        <f t="shared" si="6"/>
        <v>-9.8225409750796189E-4</v>
      </c>
      <c r="J95">
        <f t="shared" si="7"/>
        <v>1.0317590454178571E-4</v>
      </c>
      <c r="K95">
        <f t="shared" si="8"/>
        <v>0.24408170801277151</v>
      </c>
      <c r="M95">
        <f t="shared" si="9"/>
        <v>9.8765802753240277E-4</v>
      </c>
      <c r="N95">
        <f t="shared" si="10"/>
        <v>-1.4360452108080213E-5</v>
      </c>
      <c r="O95">
        <f t="shared" si="11"/>
        <v>2.4862756063981636E-7</v>
      </c>
    </row>
    <row r="96" spans="1:15" ht="13" thickBot="1">
      <c r="A96" s="10" t="s">
        <v>196</v>
      </c>
      <c r="B96">
        <f>richard!Y96</f>
        <v>-283.02553794304009</v>
      </c>
      <c r="C96">
        <f>richard!Z96</f>
        <v>-283.7259166522428</v>
      </c>
      <c r="D96">
        <f>richard!AA96</f>
        <v>-3.4894556495354436</v>
      </c>
      <c r="E96">
        <f>richard!AB96</f>
        <v>1053.6000882849805</v>
      </c>
      <c r="F96" s="47">
        <f>rainer!L99</f>
        <v>-283.02512225706806</v>
      </c>
      <c r="G96" s="47">
        <f>rainer!M99</f>
        <v>-283.7251765251853</v>
      </c>
      <c r="H96" s="47">
        <f>rainer!N99</f>
        <v>-3.2460309712012503</v>
      </c>
      <c r="I96">
        <f t="shared" si="6"/>
        <v>4.1568597202967794E-4</v>
      </c>
      <c r="J96">
        <f t="shared" si="7"/>
        <v>7.4012705749737506E-4</v>
      </c>
      <c r="K96">
        <f t="shared" si="8"/>
        <v>0.24342467833419335</v>
      </c>
      <c r="M96">
        <f t="shared" si="9"/>
        <v>8.4887153832719647E-4</v>
      </c>
      <c r="N96">
        <f t="shared" si="10"/>
        <v>-1.4687246443519446E-6</v>
      </c>
      <c r="O96">
        <f t="shared" si="11"/>
        <v>-2.6086055053759974E-6</v>
      </c>
    </row>
    <row r="97" spans="1:15" ht="13" thickBot="1">
      <c r="A97" s="10" t="s">
        <v>197</v>
      </c>
      <c r="B97">
        <f>richard!Y97</f>
        <v>466.51359081021292</v>
      </c>
      <c r="C97">
        <f>richard!Z97</f>
        <v>-21.086939746286362</v>
      </c>
      <c r="D97">
        <f>richard!AA97</f>
        <v>-12.857919257809826</v>
      </c>
      <c r="E97">
        <f>richard!AB97</f>
        <v>854.80028780652583</v>
      </c>
      <c r="F97" s="47">
        <f>rainer!L100</f>
        <v>466.51344308042775</v>
      </c>
      <c r="G97" s="47">
        <f>rainer!M100</f>
        <v>-21.087162590538455</v>
      </c>
      <c r="H97" s="47">
        <f>rainer!N100</f>
        <v>-12.614078655489141</v>
      </c>
      <c r="I97">
        <f t="shared" si="6"/>
        <v>-1.477297851693038E-4</v>
      </c>
      <c r="J97">
        <f t="shared" si="7"/>
        <v>-2.2284425209306846E-4</v>
      </c>
      <c r="K97">
        <f t="shared" si="8"/>
        <v>0.2438406023206845</v>
      </c>
      <c r="M97">
        <f t="shared" si="9"/>
        <v>2.6736426484683345E-4</v>
      </c>
      <c r="N97">
        <f t="shared" si="10"/>
        <v>-3.1666779888234628E-7</v>
      </c>
      <c r="O97">
        <f t="shared" si="11"/>
        <v>1.0567768476971666E-5</v>
      </c>
    </row>
    <row r="98" spans="1:15" ht="13" thickBot="1">
      <c r="A98" s="10" t="s">
        <v>198</v>
      </c>
      <c r="B98">
        <f>richard!Y98</f>
        <v>-365.73413784456125</v>
      </c>
      <c r="C98">
        <f>richard!Z98</f>
        <v>378.256405018198</v>
      </c>
      <c r="D98">
        <f>richard!AA98</f>
        <v>-1.6715838106901231</v>
      </c>
      <c r="E98">
        <f>richard!AB98</f>
        <v>529.82862138056157</v>
      </c>
      <c r="F98" s="47">
        <f>rainer!L101</f>
        <v>-365.7346144759299</v>
      </c>
      <c r="G98" s="47">
        <f>rainer!M101</f>
        <v>378.25670258363601</v>
      </c>
      <c r="H98" s="47">
        <f>rainer!N101</f>
        <v>-1.4270574536888887</v>
      </c>
      <c r="I98">
        <f t="shared" si="6"/>
        <v>-4.7663136865594424E-4</v>
      </c>
      <c r="J98">
        <f t="shared" si="7"/>
        <v>2.9756543801795488E-4</v>
      </c>
      <c r="K98">
        <f t="shared" si="8"/>
        <v>0.24452635700123437</v>
      </c>
      <c r="M98">
        <f t="shared" si="9"/>
        <v>5.618920283200821E-4</v>
      </c>
      <c r="N98">
        <f t="shared" si="10"/>
        <v>1.3032164574822128E-6</v>
      </c>
      <c r="O98">
        <f t="shared" si="11"/>
        <v>7.8667591607887095E-7</v>
      </c>
    </row>
    <row r="99" spans="1:15" ht="13" thickBot="1">
      <c r="A99" s="10" t="s">
        <v>199</v>
      </c>
      <c r="B99">
        <f>richard!Y99</f>
        <v>57.111572308535187</v>
      </c>
      <c r="C99">
        <f>richard!Z99</f>
        <v>-494.05398550070635</v>
      </c>
      <c r="D99">
        <f>richard!AA99</f>
        <v>2.3446800789144504</v>
      </c>
      <c r="E99">
        <f>richard!AB99</f>
        <v>1213.3688095686996</v>
      </c>
      <c r="F99" s="47">
        <f>rainer!L102</f>
        <v>57.111982253508558</v>
      </c>
      <c r="G99" s="47">
        <f>rainer!M102</f>
        <v>-494.05461991376859</v>
      </c>
      <c r="H99" s="47">
        <f>rainer!N102</f>
        <v>2.5889594304682078</v>
      </c>
      <c r="I99">
        <f t="shared" si="6"/>
        <v>4.0994497337010216E-4</v>
      </c>
      <c r="J99">
        <f t="shared" si="7"/>
        <v>-6.3441306224376603E-4</v>
      </c>
      <c r="K99">
        <f t="shared" si="8"/>
        <v>0.24427935155375735</v>
      </c>
      <c r="M99">
        <f t="shared" si="9"/>
        <v>7.5533755019655045E-4</v>
      </c>
      <c r="N99">
        <f t="shared" si="10"/>
        <v>7.1779153374582444E-6</v>
      </c>
      <c r="O99">
        <f t="shared" si="11"/>
        <v>1.2840949900529122E-6</v>
      </c>
    </row>
    <row r="100" spans="1:15" ht="13" thickBot="1">
      <c r="A100" s="10" t="s">
        <v>200</v>
      </c>
      <c r="B100">
        <f>richard!Y100</f>
        <v>271.53543892107615</v>
      </c>
      <c r="C100">
        <f>richard!Z100</f>
        <v>423.71568771492326</v>
      </c>
      <c r="D100">
        <f>richard!AA100</f>
        <v>-8.0197541676228354</v>
      </c>
      <c r="E100">
        <f>richard!AB100</f>
        <v>376.26846537286474</v>
      </c>
      <c r="F100" s="47">
        <f>rainer!L103</f>
        <v>271.53592150541363</v>
      </c>
      <c r="G100" s="47">
        <f>rainer!M103</f>
        <v>423.71574600068629</v>
      </c>
      <c r="H100" s="47">
        <f>rainer!N103</f>
        <v>-7.7762104052848997</v>
      </c>
      <c r="I100">
        <f t="shared" si="6"/>
        <v>4.8258433747605523E-4</v>
      </c>
      <c r="J100">
        <f t="shared" si="7"/>
        <v>5.8285763032017712E-5</v>
      </c>
      <c r="K100">
        <f t="shared" si="8"/>
        <v>0.24354376233793573</v>
      </c>
      <c r="M100">
        <f t="shared" si="9"/>
        <v>4.8609142447633003E-4</v>
      </c>
      <c r="N100">
        <f t="shared" si="10"/>
        <v>1.7772393972796483E-6</v>
      </c>
      <c r="O100">
        <f t="shared" si="11"/>
        <v>1.3755864298685587E-7</v>
      </c>
    </row>
    <row r="101" spans="1:15" ht="13" thickBot="1">
      <c r="A101" s="10" t="s">
        <v>201</v>
      </c>
      <c r="B101">
        <f>richard!Y101</f>
        <v>-463.81431070638416</v>
      </c>
      <c r="C101">
        <f>richard!Z101</f>
        <v>-95.066571177647177</v>
      </c>
      <c r="D101">
        <f>richard!AA101</f>
        <v>-6.0813998196301355</v>
      </c>
      <c r="E101">
        <f>richard!AB101</f>
        <v>957.33057824039292</v>
      </c>
      <c r="F101" s="47">
        <f>rainer!L104</f>
        <v>-463.81373484231278</v>
      </c>
      <c r="G101" s="47">
        <f>rainer!M104</f>
        <v>-95.067024949611863</v>
      </c>
      <c r="H101" s="47">
        <f>rainer!N104</f>
        <v>-5.8376954146815834</v>
      </c>
      <c r="I101">
        <f t="shared" si="6"/>
        <v>5.7586407137932838E-4</v>
      </c>
      <c r="J101">
        <f t="shared" si="7"/>
        <v>-4.537719646862115E-4</v>
      </c>
      <c r="K101">
        <f t="shared" si="8"/>
        <v>0.24370440494855217</v>
      </c>
      <c r="M101">
        <f t="shared" si="9"/>
        <v>7.3316330011857572E-4</v>
      </c>
      <c r="N101">
        <f t="shared" si="10"/>
        <v>-1.2415847744895058E-6</v>
      </c>
      <c r="O101">
        <f t="shared" si="11"/>
        <v>4.773179395555116E-6</v>
      </c>
    </row>
    <row r="102" spans="1:15" ht="13" thickBot="1">
      <c r="A102" s="10" t="s">
        <v>202</v>
      </c>
      <c r="B102">
        <f>richard!Y102</f>
        <v>460.47252612586067</v>
      </c>
      <c r="C102">
        <f>richard!Z102</f>
        <v>-252.37675470351186</v>
      </c>
      <c r="D102">
        <f>richard!AA102</f>
        <v>-9.1804608769612486</v>
      </c>
      <c r="E102">
        <f>richard!AB102</f>
        <v>1058.9015280157782</v>
      </c>
      <c r="F102" s="47">
        <f>rainer!L105</f>
        <v>460.47301750340819</v>
      </c>
      <c r="G102" s="47">
        <f>rainer!M105</f>
        <v>-252.37699784383793</v>
      </c>
      <c r="H102" s="47">
        <f>rainer!N105</f>
        <v>-8.9364596799353535</v>
      </c>
      <c r="I102">
        <f t="shared" si="6"/>
        <v>4.9137754751882312E-4</v>
      </c>
      <c r="J102">
        <f t="shared" si="7"/>
        <v>-2.4314032606298497E-4</v>
      </c>
      <c r="K102">
        <f t="shared" si="8"/>
        <v>0.24400119702589507</v>
      </c>
      <c r="M102">
        <f t="shared" si="9"/>
        <v>5.4824183748016528E-4</v>
      </c>
      <c r="N102">
        <f t="shared" si="10"/>
        <v>1.0671147468813114E-6</v>
      </c>
      <c r="O102">
        <f t="shared" si="11"/>
        <v>9.6340129306646127E-7</v>
      </c>
    </row>
    <row r="103" spans="1:15" ht="13" thickBot="1">
      <c r="A103" s="10" t="s">
        <v>203</v>
      </c>
      <c r="B103">
        <f>richard!Y103</f>
        <v>-195.91488212422064</v>
      </c>
      <c r="C103">
        <f>richard!Z103</f>
        <v>537.8640555430635</v>
      </c>
      <c r="D103">
        <f>richard!AA103</f>
        <v>0.37337064245525653</v>
      </c>
      <c r="E103">
        <f>richard!AB103</f>
        <v>297.59664990388109</v>
      </c>
      <c r="F103" s="47">
        <f>rainer!L106</f>
        <v>-195.91506339003246</v>
      </c>
      <c r="G103" s="47">
        <f>rainer!M106</f>
        <v>537.86435987614823</v>
      </c>
      <c r="H103" s="47">
        <f>rainer!N106</f>
        <v>0.61744313866500988</v>
      </c>
      <c r="I103">
        <f t="shared" si="6"/>
        <v>-1.812658118183208E-4</v>
      </c>
      <c r="J103">
        <f t="shared" si="7"/>
        <v>3.043330847276593E-4</v>
      </c>
      <c r="K103">
        <f t="shared" si="8"/>
        <v>0.24407249620975335</v>
      </c>
      <c r="M103">
        <f t="shared" si="9"/>
        <v>3.5422580509331548E-4</v>
      </c>
      <c r="N103">
        <f t="shared" si="10"/>
        <v>9.2522651746003026E-7</v>
      </c>
      <c r="O103">
        <f t="shared" si="11"/>
        <v>5.6581753213344868E-7</v>
      </c>
    </row>
    <row r="104" spans="1:15" ht="13" thickBot="1">
      <c r="A104" s="10" t="s">
        <v>204</v>
      </c>
      <c r="B104">
        <f>richard!Y104</f>
        <v>-164.33499774587435</v>
      </c>
      <c r="C104">
        <f>richard!Z104</f>
        <v>-586.03051607308726</v>
      </c>
      <c r="D104">
        <f>richard!AA104</f>
        <v>0.59399907781084949</v>
      </c>
      <c r="E104">
        <f>richard!AB104</f>
        <v>1320.916434917124</v>
      </c>
      <c r="F104" s="47">
        <f>rainer!L107</f>
        <v>-164.33538508821198</v>
      </c>
      <c r="G104" s="47">
        <f>rainer!M107</f>
        <v>-586.0306745885598</v>
      </c>
      <c r="H104" s="47">
        <f>rainer!N107</f>
        <v>0.83775557027229297</v>
      </c>
      <c r="I104">
        <f t="shared" si="6"/>
        <v>-3.8734233763193515E-4</v>
      </c>
      <c r="J104">
        <f t="shared" si="7"/>
        <v>-1.5851547254897014E-4</v>
      </c>
      <c r="K104">
        <f t="shared" si="8"/>
        <v>0.24375649246144349</v>
      </c>
      <c r="M104">
        <f t="shared" si="9"/>
        <v>4.1852268942029337E-4</v>
      </c>
      <c r="N104">
        <f t="shared" si="10"/>
        <v>2.3570233362949644E-6</v>
      </c>
      <c r="O104">
        <f t="shared" si="11"/>
        <v>2.7049006037143129E-7</v>
      </c>
    </row>
    <row r="105" spans="1:15" ht="13" thickBot="1">
      <c r="A105" s="10" t="s">
        <v>205</v>
      </c>
      <c r="B105">
        <f>richard!Y105</f>
        <v>500.68034829442854</v>
      </c>
      <c r="C105">
        <f>richard!Z105</f>
        <v>316.551041522834</v>
      </c>
      <c r="D105">
        <f>richard!AA105</f>
        <v>-16.135361253046554</v>
      </c>
      <c r="E105">
        <f>richard!AB105</f>
        <v>612.39856632268163</v>
      </c>
      <c r="F105" s="47">
        <f>rainer!L108</f>
        <v>500.67996479412056</v>
      </c>
      <c r="G105" s="47">
        <f>rainer!M108</f>
        <v>316.55148112046174</v>
      </c>
      <c r="H105" s="47">
        <f>rainer!N108</f>
        <v>-15.891911779529536</v>
      </c>
      <c r="I105">
        <f t="shared" si="6"/>
        <v>-3.8350030797573709E-4</v>
      </c>
      <c r="J105">
        <f t="shared" si="7"/>
        <v>4.395976277464797E-4</v>
      </c>
      <c r="K105">
        <f t="shared" si="8"/>
        <v>0.24344947351701762</v>
      </c>
      <c r="M105">
        <f t="shared" si="9"/>
        <v>5.8336828893745818E-4</v>
      </c>
      <c r="N105">
        <f t="shared" si="10"/>
        <v>-7.6595896569065284E-7</v>
      </c>
      <c r="O105">
        <f t="shared" si="11"/>
        <v>1.3887081690172016E-6</v>
      </c>
    </row>
    <row r="106" spans="1:15" ht="13" thickBot="1">
      <c r="A106" s="10" t="s">
        <v>206</v>
      </c>
      <c r="B106">
        <f>richard!Y106</f>
        <v>-549.48161091616271</v>
      </c>
      <c r="C106">
        <f>richard!Z106</f>
        <v>208.5198921097097</v>
      </c>
      <c r="D106">
        <f>richard!AA106</f>
        <v>-3.7209079197052262</v>
      </c>
      <c r="E106">
        <f>richard!AB106</f>
        <v>779.55770154238121</v>
      </c>
      <c r="F106" s="47">
        <f>rainer!L109</f>
        <v>-549.48163667481015</v>
      </c>
      <c r="G106" s="47">
        <f>rainer!M109</f>
        <v>208.51956528064139</v>
      </c>
      <c r="H106" s="47">
        <f>rainer!N109</f>
        <v>-3.4772238249730236</v>
      </c>
      <c r="I106">
        <f t="shared" si="6"/>
        <v>-2.5758647439033666E-5</v>
      </c>
      <c r="J106">
        <f t="shared" si="7"/>
        <v>-3.2682906831382752E-4</v>
      </c>
      <c r="K106">
        <f t="shared" si="8"/>
        <v>0.24368409473220254</v>
      </c>
      <c r="M106">
        <f t="shared" si="9"/>
        <v>3.278425655902128E-4</v>
      </c>
      <c r="N106">
        <f t="shared" si="10"/>
        <v>4.6878086035617503E-8</v>
      </c>
      <c r="O106">
        <f t="shared" si="11"/>
        <v>-1.5673784274101869E-6</v>
      </c>
    </row>
    <row r="107" spans="1:15" ht="13" thickBot="1">
      <c r="A107" s="10" t="s">
        <v>207</v>
      </c>
      <c r="B107">
        <f>richard!Y107</f>
        <v>481.51688899049441</v>
      </c>
      <c r="C107">
        <f>richard!Z107</f>
        <v>-490.4435711317571</v>
      </c>
      <c r="D107">
        <f>richard!AA107</f>
        <v>-7.4009367527609697</v>
      </c>
      <c r="E107">
        <f>richard!AB107</f>
        <v>1287.7146687190384</v>
      </c>
      <c r="F107" s="47">
        <f>rainer!L110</f>
        <v>481.51734034104402</v>
      </c>
      <c r="G107" s="47">
        <f>rainer!M110</f>
        <v>-490.44341048300413</v>
      </c>
      <c r="H107" s="47">
        <f>rainer!N110</f>
        <v>-7.1569003134203513</v>
      </c>
      <c r="I107">
        <f t="shared" si="6"/>
        <v>4.513505496106518E-4</v>
      </c>
      <c r="J107">
        <f t="shared" si="7"/>
        <v>1.6064875296706305E-4</v>
      </c>
      <c r="K107">
        <f t="shared" si="8"/>
        <v>0.24403643934061847</v>
      </c>
      <c r="M107">
        <f t="shared" si="9"/>
        <v>4.790880299733128E-4</v>
      </c>
      <c r="N107">
        <f t="shared" si="10"/>
        <v>9.373505620607017E-7</v>
      </c>
      <c r="O107">
        <f t="shared" si="11"/>
        <v>-3.2755818415187002E-7</v>
      </c>
    </row>
    <row r="108" spans="1:15" ht="13" thickBot="1">
      <c r="A108" s="10" t="s">
        <v>208</v>
      </c>
      <c r="B108">
        <f>richard!Y108</f>
        <v>87.256360419749157</v>
      </c>
      <c r="C108">
        <f>richard!Z108</f>
        <v>787.52701014305023</v>
      </c>
      <c r="D108">
        <f>richard!AA108</f>
        <v>-0.83327441617007025</v>
      </c>
      <c r="E108">
        <f>richard!AB108</f>
        <v>82.298833734101649</v>
      </c>
      <c r="F108" s="47">
        <f>rainer!L111</f>
        <v>87.256915340007112</v>
      </c>
      <c r="G108" s="47">
        <f>rainer!M111</f>
        <v>787.52701685236298</v>
      </c>
      <c r="H108" s="47">
        <f>rainer!N111</f>
        <v>-0.58929527125218328</v>
      </c>
      <c r="I108">
        <f t="shared" si="6"/>
        <v>5.5492025795444988E-4</v>
      </c>
      <c r="J108">
        <f t="shared" si="7"/>
        <v>6.7093127427142463E-6</v>
      </c>
      <c r="K108">
        <f t="shared" si="8"/>
        <v>0.24397914491788697</v>
      </c>
      <c r="M108">
        <f t="shared" si="9"/>
        <v>5.5496081624355491E-4</v>
      </c>
      <c r="N108">
        <f t="shared" si="10"/>
        <v>6.3596135136354071E-6</v>
      </c>
      <c r="O108">
        <f t="shared" si="11"/>
        <v>8.5194699345432552E-9</v>
      </c>
    </row>
    <row r="109" spans="1:15" ht="13" thickBot="1">
      <c r="A109" s="10" t="s">
        <v>209</v>
      </c>
      <c r="B109">
        <f>richard!Y109</f>
        <v>-410.76589692092341</v>
      </c>
      <c r="C109">
        <f>richard!Z109</f>
        <v>-565.10149715052194</v>
      </c>
      <c r="D109">
        <f>richard!AA109</f>
        <v>-12.931199745161422</v>
      </c>
      <c r="E109">
        <f>richard!AB109</f>
        <v>1360.718915145281</v>
      </c>
      <c r="F109" s="47">
        <f>rainer!L112</f>
        <v>-410.76611909528259</v>
      </c>
      <c r="G109" s="47">
        <f>rainer!M112</f>
        <v>-565.10177071638623</v>
      </c>
      <c r="H109" s="47">
        <f>rainer!N112</f>
        <v>-12.68731849775051</v>
      </c>
      <c r="I109">
        <f t="shared" si="6"/>
        <v>-2.2217435918037154E-4</v>
      </c>
      <c r="J109">
        <f t="shared" si="7"/>
        <v>-2.7356586429050367E-4</v>
      </c>
      <c r="K109">
        <f t="shared" si="8"/>
        <v>0.24388124741091133</v>
      </c>
      <c r="M109">
        <f t="shared" si="9"/>
        <v>3.5241981780572302E-4</v>
      </c>
      <c r="N109">
        <f t="shared" si="10"/>
        <v>5.4087800539565748E-7</v>
      </c>
      <c r="O109">
        <f t="shared" si="11"/>
        <v>4.8410017180392303E-7</v>
      </c>
    </row>
    <row r="110" spans="1:15" ht="13" thickBot="1">
      <c r="A110" s="10" t="s">
        <v>210</v>
      </c>
      <c r="B110">
        <f>richard!Y110</f>
        <v>703.99920342117628</v>
      </c>
      <c r="C110">
        <f>richard!Z110</f>
        <v>68.022166573031882</v>
      </c>
      <c r="D110">
        <f>richard!AA110</f>
        <v>-21.831011667705607</v>
      </c>
      <c r="E110">
        <f>richard!AB110</f>
        <v>930.28546910833711</v>
      </c>
      <c r="F110" s="47">
        <f>rainer!L113</f>
        <v>703.99952120446255</v>
      </c>
      <c r="G110" s="47">
        <f>rainer!M113</f>
        <v>68.022025576153993</v>
      </c>
      <c r="H110" s="47">
        <f>rainer!N113</f>
        <v>-21.587284469836366</v>
      </c>
      <c r="I110">
        <f t="shared" si="6"/>
        <v>3.1778328627751762E-4</v>
      </c>
      <c r="J110">
        <f t="shared" si="7"/>
        <v>-1.4099687788871051E-4</v>
      </c>
      <c r="K110">
        <f t="shared" si="8"/>
        <v>0.2437271978692408</v>
      </c>
      <c r="M110">
        <f t="shared" si="9"/>
        <v>3.476583619182813E-4</v>
      </c>
      <c r="N110">
        <f t="shared" si="10"/>
        <v>4.5139702046079066E-7</v>
      </c>
      <c r="O110">
        <f t="shared" si="11"/>
        <v>-2.0728121030570839E-6</v>
      </c>
    </row>
    <row r="111" spans="1:15" ht="13" thickBot="1">
      <c r="A111" s="10" t="s">
        <v>211</v>
      </c>
      <c r="B111">
        <f>richard!Y111</f>
        <v>-523.13144060153218</v>
      </c>
      <c r="C111">
        <f>richard!Z111</f>
        <v>405.94811447658725</v>
      </c>
      <c r="D111">
        <f>richard!AA111</f>
        <v>-2.9552469902785106</v>
      </c>
      <c r="E111">
        <f>richard!AB111</f>
        <v>643.90208264457044</v>
      </c>
      <c r="F111" s="47">
        <f>rainer!L114</f>
        <v>-523.13203212311976</v>
      </c>
      <c r="G111" s="47">
        <f>rainer!M114</f>
        <v>405.94818391079588</v>
      </c>
      <c r="H111" s="47">
        <f>rainer!N114</f>
        <v>-2.7112500893173603</v>
      </c>
      <c r="I111">
        <f t="shared" si="6"/>
        <v>-5.9152158758024598E-4</v>
      </c>
      <c r="J111">
        <f t="shared" si="7"/>
        <v>6.9434208626262262E-5</v>
      </c>
      <c r="K111">
        <f t="shared" si="8"/>
        <v>0.24399690096115023</v>
      </c>
      <c r="M111">
        <f t="shared" si="9"/>
        <v>5.9558282203318283E-4</v>
      </c>
      <c r="N111">
        <f t="shared" si="10"/>
        <v>1.1307309651438639E-6</v>
      </c>
      <c r="O111">
        <f t="shared" si="11"/>
        <v>1.7104204767552285E-7</v>
      </c>
    </row>
    <row r="112" spans="1:15" ht="13" thickBot="1">
      <c r="A112" s="10" t="s">
        <v>212</v>
      </c>
      <c r="B112">
        <f>richard!Y112</f>
        <v>226.13938756950643</v>
      </c>
      <c r="C112">
        <f>richard!Z112</f>
        <v>-829.96365523622671</v>
      </c>
      <c r="D112">
        <f>richard!AA112</f>
        <v>-8.6110864554422051</v>
      </c>
      <c r="E112">
        <f>richard!AB112</f>
        <v>1560.0000147545563</v>
      </c>
      <c r="F112" s="47">
        <f>rainer!L115</f>
        <v>226.13981097577204</v>
      </c>
      <c r="G112" s="47">
        <f>rainer!M115</f>
        <v>-829.9628148563454</v>
      </c>
      <c r="H112" s="47">
        <f>rainer!N115</f>
        <v>-8.3674944584866466</v>
      </c>
      <c r="I112">
        <f t="shared" si="6"/>
        <v>4.234062656109927E-4</v>
      </c>
      <c r="J112">
        <f t="shared" si="7"/>
        <v>8.4037988131058228E-4</v>
      </c>
      <c r="K112">
        <f t="shared" si="8"/>
        <v>0.24359199695555844</v>
      </c>
      <c r="M112">
        <f t="shared" si="9"/>
        <v>9.4101605229147652E-4</v>
      </c>
      <c r="N112">
        <f t="shared" si="10"/>
        <v>1.8723207726407591E-6</v>
      </c>
      <c r="O112">
        <f t="shared" si="11"/>
        <v>-1.0125512447880449E-6</v>
      </c>
    </row>
    <row r="113" spans="1:15" ht="13" thickBot="1">
      <c r="A113" s="10" t="s">
        <v>213</v>
      </c>
      <c r="B113">
        <f>richard!Y113</f>
        <v>375.71885276590825</v>
      </c>
      <c r="C113">
        <f>richard!Z113</f>
        <v>767.95569557375143</v>
      </c>
      <c r="D113">
        <f>richard!AA113</f>
        <v>-7.8213330737752358</v>
      </c>
      <c r="E113">
        <f>richard!AB113</f>
        <v>339.2267177478945</v>
      </c>
      <c r="F113" s="47">
        <f>rainer!L116</f>
        <v>375.71889458453535</v>
      </c>
      <c r="G113" s="47">
        <f>rainer!M116</f>
        <v>767.955384244843</v>
      </c>
      <c r="H113" s="47">
        <f>rainer!N116</f>
        <v>-7.5777386846966124</v>
      </c>
      <c r="I113">
        <f t="shared" si="6"/>
        <v>4.1818627096290584E-5</v>
      </c>
      <c r="J113">
        <f t="shared" si="7"/>
        <v>-3.1132890842400229E-4</v>
      </c>
      <c r="K113">
        <f t="shared" si="8"/>
        <v>0.24359438907862341</v>
      </c>
      <c r="M113">
        <f t="shared" si="9"/>
        <v>3.141249541069595E-4</v>
      </c>
      <c r="N113">
        <f t="shared" si="10"/>
        <v>1.1130296532606653E-7</v>
      </c>
      <c r="O113">
        <f t="shared" si="11"/>
        <v>-4.0539973390530066E-7</v>
      </c>
    </row>
    <row r="114" spans="1:15" ht="13" thickBot="1">
      <c r="A114" s="10" t="s">
        <v>214</v>
      </c>
      <c r="B114">
        <f>richard!Y114</f>
        <v>-761.49194896989627</v>
      </c>
      <c r="C114">
        <f>richard!Z114</f>
        <v>-286.7937923326898</v>
      </c>
      <c r="D114">
        <f>richard!AA114</f>
        <v>-8.6687207381665417</v>
      </c>
      <c r="E114">
        <f>richard!AB114</f>
        <v>1285.5856844388461</v>
      </c>
      <c r="F114" s="47">
        <f>rainer!L117</f>
        <v>-761.49282076042698</v>
      </c>
      <c r="G114" s="47">
        <f>rainer!M117</f>
        <v>-286.79368184138667</v>
      </c>
      <c r="H114" s="47">
        <f>rainer!N117</f>
        <v>-8.4248665019948561</v>
      </c>
      <c r="I114">
        <f t="shared" si="6"/>
        <v>-8.7179053070940427E-4</v>
      </c>
      <c r="J114">
        <f t="shared" si="7"/>
        <v>1.1049130313267597E-4</v>
      </c>
      <c r="K114">
        <f t="shared" si="8"/>
        <v>0.24385423617168556</v>
      </c>
      <c r="M114">
        <f t="shared" si="9"/>
        <v>8.7876450628285036E-4</v>
      </c>
      <c r="N114">
        <f t="shared" si="10"/>
        <v>1.1448440575432267E-6</v>
      </c>
      <c r="O114">
        <f t="shared" si="11"/>
        <v>-3.8526407703006508E-7</v>
      </c>
    </row>
    <row r="115" spans="1:15" ht="13" thickBot="1">
      <c r="A115" s="10" t="s">
        <v>215</v>
      </c>
      <c r="B115">
        <f>richard!Y115</f>
        <v>812.43623645804325</v>
      </c>
      <c r="C115">
        <f>richard!Z115</f>
        <v>-323.45925287092552</v>
      </c>
      <c r="D115">
        <f>richard!AA115</f>
        <v>-19.626759109708402</v>
      </c>
      <c r="E115">
        <f>richard!AB115</f>
        <v>1297.5815396475768</v>
      </c>
      <c r="F115" s="47">
        <f>rainer!L118</f>
        <v>812.43641561508775</v>
      </c>
      <c r="G115" s="47">
        <f>rainer!M118</f>
        <v>-323.45832490623911</v>
      </c>
      <c r="H115" s="47">
        <f>rainer!N118</f>
        <v>-19.382610861777252</v>
      </c>
      <c r="I115">
        <f t="shared" si="6"/>
        <v>1.7915704449933401E-4</v>
      </c>
      <c r="J115">
        <f t="shared" si="7"/>
        <v>9.2796468641154206E-4</v>
      </c>
      <c r="K115">
        <f t="shared" si="8"/>
        <v>0.24414824793115031</v>
      </c>
      <c r="M115">
        <f t="shared" si="9"/>
        <v>9.4510089716421698E-4</v>
      </c>
      <c r="N115">
        <f t="shared" si="10"/>
        <v>2.2051823509621481E-7</v>
      </c>
      <c r="O115">
        <f t="shared" si="11"/>
        <v>-2.8688848453059023E-6</v>
      </c>
    </row>
    <row r="116" spans="1:15" ht="13" thickBot="1">
      <c r="A116" s="10" t="s">
        <v>216</v>
      </c>
      <c r="B116">
        <f>richard!Y116</f>
        <v>-427.86604292253878</v>
      </c>
      <c r="C116">
        <f>richard!Z116</f>
        <v>857.22460152030635</v>
      </c>
      <c r="D116">
        <f>richard!AA116</f>
        <v>-0.49103727232204619</v>
      </c>
      <c r="E116">
        <f>richard!AB116</f>
        <v>486.50081401161032</v>
      </c>
      <c r="F116" s="47">
        <f>rainer!L119</f>
        <v>-427.86599805901778</v>
      </c>
      <c r="G116" s="47">
        <f>rainer!M119</f>
        <v>857.22443763685453</v>
      </c>
      <c r="H116" s="47">
        <f>rainer!N119</f>
        <v>-0.24696003924231036</v>
      </c>
      <c r="I116">
        <f t="shared" si="6"/>
        <v>4.4863520997751039E-5</v>
      </c>
      <c r="J116">
        <f t="shared" si="7"/>
        <v>-1.6388345181894692E-4</v>
      </c>
      <c r="K116">
        <f t="shared" si="8"/>
        <v>0.24407723307973583</v>
      </c>
      <c r="M116">
        <f t="shared" si="9"/>
        <v>1.6991327580977522E-4</v>
      </c>
      <c r="N116">
        <f t="shared" si="10"/>
        <v>-1.0485413938305699E-7</v>
      </c>
      <c r="O116">
        <f t="shared" si="11"/>
        <v>-1.9117916454963778E-7</v>
      </c>
    </row>
    <row r="117" spans="1:15" ht="13" thickBot="1">
      <c r="A117" s="10" t="s">
        <v>217</v>
      </c>
      <c r="B117">
        <f>richard!Y117</f>
        <v>-136.40775042716319</v>
      </c>
      <c r="C117">
        <f>richard!Z117</f>
        <v>-927.14639803321916</v>
      </c>
      <c r="D117">
        <f>richard!AA117</f>
        <v>2.4350151895049521</v>
      </c>
      <c r="E117">
        <f>richard!AB117</f>
        <v>1655.2560623765171</v>
      </c>
      <c r="F117" s="47">
        <f>rainer!L120</f>
        <v>-136.4078110845623</v>
      </c>
      <c r="G117" s="47">
        <f>rainer!M120</f>
        <v>-927.14650989884069</v>
      </c>
      <c r="H117" s="47">
        <f>rainer!N120</f>
        <v>2.6787837032256903</v>
      </c>
      <c r="I117">
        <f t="shared" si="6"/>
        <v>-6.0657399103547505E-5</v>
      </c>
      <c r="J117">
        <f t="shared" si="7"/>
        <v>-1.1186562153397972E-4</v>
      </c>
      <c r="K117">
        <f t="shared" si="8"/>
        <v>0.24376851372073816</v>
      </c>
      <c r="M117">
        <f t="shared" si="9"/>
        <v>1.2725265163127499E-4</v>
      </c>
      <c r="N117">
        <f t="shared" si="10"/>
        <v>4.4467687459587346E-7</v>
      </c>
      <c r="O117">
        <f t="shared" si="11"/>
        <v>1.206558190530051E-7</v>
      </c>
    </row>
    <row r="118" spans="1:15" ht="13" thickBot="1">
      <c r="A118" s="10" t="s">
        <v>218</v>
      </c>
      <c r="B118">
        <f>richard!Y118</f>
        <v>778.23178871004234</v>
      </c>
      <c r="C118">
        <f>richard!Z118</f>
        <v>638.2388981081549</v>
      </c>
      <c r="D118">
        <f>richard!AA118</f>
        <v>-22.783335169507325</v>
      </c>
      <c r="E118">
        <f>richard!AB118</f>
        <v>742.54940443989733</v>
      </c>
      <c r="F118" s="47">
        <f>rainer!L121</f>
        <v>778.23161226478749</v>
      </c>
      <c r="G118" s="47">
        <f>rainer!M121</f>
        <v>638.23860573695151</v>
      </c>
      <c r="H118" s="47">
        <f>rainer!N121</f>
        <v>-22.539555599431196</v>
      </c>
      <c r="I118">
        <f t="shared" si="6"/>
        <v>-1.7644525485138729E-4</v>
      </c>
      <c r="J118">
        <f t="shared" si="7"/>
        <v>-2.9237120338621025E-4</v>
      </c>
      <c r="K118">
        <f t="shared" si="8"/>
        <v>0.24377957007612849</v>
      </c>
      <c r="M118">
        <f t="shared" si="9"/>
        <v>3.4148769894254129E-4</v>
      </c>
      <c r="N118">
        <f t="shared" si="10"/>
        <v>-2.2672588991585851E-7</v>
      </c>
      <c r="O118">
        <f t="shared" si="11"/>
        <v>-4.5809075282843408E-7</v>
      </c>
    </row>
    <row r="119" spans="1:15" ht="13" thickBot="1">
      <c r="A119" s="10" t="s">
        <v>219</v>
      </c>
      <c r="B119">
        <f>richard!Y119</f>
        <v>-1007.1620239170217</v>
      </c>
      <c r="C119">
        <f>richard!Z119</f>
        <v>115.53567608526727</v>
      </c>
      <c r="D119">
        <f>richard!AA119</f>
        <v>-14.998313488256628</v>
      </c>
      <c r="E119">
        <f>richard!AB119</f>
        <v>1207.6676181938601</v>
      </c>
      <c r="F119" s="47">
        <f>rainer!L122</f>
        <v>-1007.1622580615242</v>
      </c>
      <c r="G119" s="47">
        <f>rainer!M122</f>
        <v>115.53561157859922</v>
      </c>
      <c r="H119" s="47">
        <f>rainer!N122</f>
        <v>-14.754428363580665</v>
      </c>
      <c r="I119">
        <f t="shared" si="6"/>
        <v>-2.3414450254222174E-4</v>
      </c>
      <c r="J119">
        <f t="shared" si="7"/>
        <v>-6.4506668053354588E-5</v>
      </c>
      <c r="K119">
        <f t="shared" si="8"/>
        <v>0.24388512467596257</v>
      </c>
      <c r="M119">
        <f t="shared" si="9"/>
        <v>2.4286777944818074E-4</v>
      </c>
      <c r="N119">
        <f t="shared" si="10"/>
        <v>2.3247942490704277E-7</v>
      </c>
      <c r="O119">
        <f t="shared" si="11"/>
        <v>-5.5832714408985941E-7</v>
      </c>
    </row>
    <row r="120" spans="1:15" ht="13" thickBot="1">
      <c r="A120" s="10" t="s">
        <v>220</v>
      </c>
      <c r="B120">
        <f>richard!Y120</f>
        <v>795.33938813553971</v>
      </c>
      <c r="C120">
        <f>richard!Z120</f>
        <v>-902.20340203510898</v>
      </c>
      <c r="D120">
        <f>richard!AA120</f>
        <v>6.1185416412633344</v>
      </c>
      <c r="E120">
        <f>richard!AB120</f>
        <v>1788.2245060490175</v>
      </c>
      <c r="F120" s="47">
        <f>rainer!L123</f>
        <v>795.33991512585226</v>
      </c>
      <c r="G120" s="47">
        <f>rainer!M123</f>
        <v>-902.2035092475877</v>
      </c>
      <c r="H120" s="47">
        <f>rainer!N123</f>
        <v>6.3627816891942643</v>
      </c>
      <c r="I120">
        <f t="shared" si="6"/>
        <v>5.2699031255087903E-4</v>
      </c>
      <c r="J120">
        <f t="shared" si="7"/>
        <v>-1.072124787242501E-4</v>
      </c>
      <c r="K120">
        <f t="shared" si="8"/>
        <v>0.2442400479309299</v>
      </c>
      <c r="M120">
        <f t="shared" si="9"/>
        <v>5.3778555681300232E-4</v>
      </c>
      <c r="N120">
        <f t="shared" si="10"/>
        <v>6.6259759195851451E-7</v>
      </c>
      <c r="O120">
        <f t="shared" si="11"/>
        <v>1.1883402982289693E-7</v>
      </c>
    </row>
    <row r="121" spans="1:15" ht="13" thickBot="1">
      <c r="A121" s="10" t="s">
        <v>221</v>
      </c>
      <c r="B121">
        <f>richard!Y121</f>
        <v>-69.378750351641457</v>
      </c>
      <c r="C121">
        <f>richard!Z121</f>
        <v>1196.6198079014969</v>
      </c>
      <c r="D121">
        <f>richard!AA121</f>
        <v>-0.9739661090443974</v>
      </c>
      <c r="E121">
        <f>richard!AB121</f>
        <v>488.02193396806587</v>
      </c>
      <c r="F121" s="47">
        <f>rainer!L124</f>
        <v>-69.378772874607577</v>
      </c>
      <c r="G121" s="47">
        <f>rainer!M124</f>
        <v>1196.6203586782892</v>
      </c>
      <c r="H121" s="47">
        <f>rainer!N124</f>
        <v>-0.7302354142930767</v>
      </c>
      <c r="I121">
        <f t="shared" si="6"/>
        <v>-2.2522966119709054E-5</v>
      </c>
      <c r="J121">
        <f t="shared" si="7"/>
        <v>5.5077679235182586E-4</v>
      </c>
      <c r="K121">
        <f t="shared" si="8"/>
        <v>0.2437306947513207</v>
      </c>
      <c r="M121">
        <f t="shared" si="9"/>
        <v>5.5123711685280759E-4</v>
      </c>
      <c r="N121">
        <f t="shared" si="10"/>
        <v>3.246377124659752E-7</v>
      </c>
      <c r="O121">
        <f t="shared" si="11"/>
        <v>4.6027696951452413E-7</v>
      </c>
    </row>
    <row r="122" spans="1:15" ht="13" thickBot="1">
      <c r="A122" s="10" t="s">
        <v>222</v>
      </c>
      <c r="B122">
        <f>richard!Y122</f>
        <v>-729.34519601812735</v>
      </c>
      <c r="C122">
        <f>richard!Z122</f>
        <v>-1006.2647433011332</v>
      </c>
      <c r="D122">
        <f>richard!AA122</f>
        <v>-12.286219047435736</v>
      </c>
      <c r="E122">
        <f>richard!AB122</f>
        <v>1888.2200184391104</v>
      </c>
      <c r="F122" s="47">
        <f>rainer!L125</f>
        <v>-729.34611782873822</v>
      </c>
      <c r="G122" s="47">
        <f>rainer!M125</f>
        <v>-1006.2646051619751</v>
      </c>
      <c r="H122" s="47">
        <f>rainer!N125</f>
        <v>-12.042113387036125</v>
      </c>
      <c r="I122">
        <f t="shared" si="6"/>
        <v>-9.2181061086193949E-4</v>
      </c>
      <c r="J122">
        <f t="shared" si="7"/>
        <v>1.3813915813898348E-4</v>
      </c>
      <c r="K122">
        <f t="shared" si="8"/>
        <v>0.24410566039961168</v>
      </c>
      <c r="M122">
        <f t="shared" si="9"/>
        <v>9.3210365802790895E-4</v>
      </c>
      <c r="N122">
        <f t="shared" si="10"/>
        <v>1.2638863611232588E-6</v>
      </c>
      <c r="O122">
        <f t="shared" si="11"/>
        <v>-1.372791584145481E-7</v>
      </c>
    </row>
    <row r="123" spans="1:15" ht="13" thickBot="1">
      <c r="A123" s="10" t="s">
        <v>223</v>
      </c>
      <c r="B123">
        <f>richard!Y123</f>
        <v>1162.7894470782844</v>
      </c>
      <c r="C123">
        <f>richard!Z123</f>
        <v>265.12077826542941</v>
      </c>
      <c r="D123">
        <f>richard!AA123</f>
        <v>-48.881235047907822</v>
      </c>
      <c r="E123">
        <f>richard!AB123</f>
        <v>1210.8497479184255</v>
      </c>
      <c r="F123" s="47">
        <f>rainer!L126</f>
        <v>1162.7897698493009</v>
      </c>
      <c r="G123" s="47">
        <f>rainer!M126</f>
        <v>265.12083200960194</v>
      </c>
      <c r="H123" s="47">
        <f>rainer!N126</f>
        <v>-48.63705083971017</v>
      </c>
      <c r="I123">
        <f t="shared" si="6"/>
        <v>3.2277101649924589E-4</v>
      </c>
      <c r="J123">
        <f t="shared" si="7"/>
        <v>5.374417253278807E-5</v>
      </c>
      <c r="K123">
        <f t="shared" si="8"/>
        <v>0.24418420819765174</v>
      </c>
      <c r="M123">
        <f t="shared" si="9"/>
        <v>3.2721486086849806E-4</v>
      </c>
      <c r="N123">
        <f t="shared" si="10"/>
        <v>2.7758329568127989E-7</v>
      </c>
      <c r="O123">
        <f t="shared" si="11"/>
        <v>2.0271576596003442E-7</v>
      </c>
    </row>
    <row r="124" spans="1:15" ht="13" thickBot="1">
      <c r="A124" s="10" t="s">
        <v>224</v>
      </c>
      <c r="B124">
        <f>richard!Y124</f>
        <v>-1098.477607272258</v>
      </c>
      <c r="C124">
        <f>richard!Z124</f>
        <v>730.39588433805011</v>
      </c>
      <c r="D124">
        <f>richard!AA124</f>
        <v>-19.701320738218101</v>
      </c>
      <c r="E124">
        <f>richard!AB124</f>
        <v>1136.8948790604804</v>
      </c>
      <c r="F124" s="47">
        <f>rainer!L127</f>
        <v>-1098.4776219386085</v>
      </c>
      <c r="G124" s="47">
        <f>rainer!M127</f>
        <v>730.39598892275239</v>
      </c>
      <c r="H124" s="47">
        <f>rainer!N127</f>
        <v>-19.456866232201719</v>
      </c>
      <c r="I124">
        <f t="shared" si="6"/>
        <v>-1.4666350580228027E-5</v>
      </c>
      <c r="J124">
        <f t="shared" si="7"/>
        <v>1.0458470228513761E-4</v>
      </c>
      <c r="K124">
        <f t="shared" si="8"/>
        <v>0.24445450601638186</v>
      </c>
      <c r="M124">
        <f t="shared" si="9"/>
        <v>1.0560805741709778E-4</v>
      </c>
      <c r="N124">
        <f t="shared" si="10"/>
        <v>1.3351524225267919E-8</v>
      </c>
      <c r="O124">
        <f t="shared" si="11"/>
        <v>1.4318904248007667E-7</v>
      </c>
    </row>
    <row r="125" spans="1:15" ht="13" thickBot="1">
      <c r="A125" s="10" t="s">
        <v>225</v>
      </c>
      <c r="B125">
        <f>richard!Y125</f>
        <v>425.84491849254755</v>
      </c>
      <c r="C125">
        <f>richard!Z125</f>
        <v>-1241.6956736597745</v>
      </c>
      <c r="D125">
        <f>richard!AA125</f>
        <v>13.701560232825216</v>
      </c>
      <c r="E125">
        <f>richard!AB125</f>
        <v>1997.7726267106275</v>
      </c>
      <c r="F125" s="47">
        <f>rainer!L128</f>
        <v>425.84508275255394</v>
      </c>
      <c r="G125" s="47">
        <f>rainer!M128</f>
        <v>-1241.6956555369254</v>
      </c>
      <c r="H125" s="47">
        <f>rainer!N128</f>
        <v>13.945854361877139</v>
      </c>
      <c r="I125">
        <f t="shared" si="6"/>
        <v>1.6426000638603E-4</v>
      </c>
      <c r="J125">
        <f t="shared" si="7"/>
        <v>1.8122849041901645E-5</v>
      </c>
      <c r="K125">
        <f t="shared" si="8"/>
        <v>0.24429412905192294</v>
      </c>
      <c r="M125">
        <f t="shared" si="9"/>
        <v>1.6525673164907435E-4</v>
      </c>
      <c r="N125">
        <f t="shared" si="10"/>
        <v>3.8572714125121568E-7</v>
      </c>
      <c r="O125">
        <f t="shared" si="11"/>
        <v>-1.4595242369649017E-8</v>
      </c>
    </row>
    <row r="126" spans="1:15" ht="13" thickBot="1">
      <c r="A126" s="10" t="s">
        <v>226</v>
      </c>
      <c r="B126">
        <f>richard!Y126</f>
        <v>487.75092209348549</v>
      </c>
      <c r="C126">
        <f>richard!Z126</f>
        <v>1366.5237255636598</v>
      </c>
      <c r="D126">
        <f>richard!AA126</f>
        <v>-10.827503551425423</v>
      </c>
      <c r="E126">
        <f>richard!AB126</f>
        <v>785.60600687236035</v>
      </c>
      <c r="F126" s="47">
        <f>rainer!L129</f>
        <v>487.75118149971519</v>
      </c>
      <c r="G126" s="47">
        <f>rainer!M129</f>
        <v>1366.523896771715</v>
      </c>
      <c r="H126" s="47">
        <f>rainer!N129</f>
        <v>-10.584097562602949</v>
      </c>
      <c r="I126">
        <f t="shared" si="6"/>
        <v>2.5940622970210825E-4</v>
      </c>
      <c r="J126">
        <f t="shared" si="7"/>
        <v>1.7120805523518356E-4</v>
      </c>
      <c r="K126">
        <f t="shared" si="8"/>
        <v>0.24340598882247377</v>
      </c>
      <c r="M126">
        <f t="shared" si="9"/>
        <v>3.1081150265985431E-4</v>
      </c>
      <c r="N126">
        <f t="shared" si="10"/>
        <v>5.3184131487800352E-7</v>
      </c>
      <c r="O126">
        <f t="shared" si="11"/>
        <v>1.2528727498995561E-7</v>
      </c>
    </row>
    <row r="127" spans="1:15" ht="13" thickBot="1">
      <c r="A127" s="10" t="s">
        <v>227</v>
      </c>
      <c r="B127">
        <f>richard!Y127</f>
        <v>-1236.3531822766554</v>
      </c>
      <c r="C127">
        <f>richard!Z127</f>
        <v>-713.26727465337626</v>
      </c>
      <c r="D127">
        <f>richard!AA127</f>
        <v>-34.544577037511857</v>
      </c>
      <c r="E127">
        <f>richard!AB127</f>
        <v>1917.2606812935301</v>
      </c>
      <c r="F127" s="47">
        <f>rainer!L130</f>
        <v>-1236.3528621298738</v>
      </c>
      <c r="G127" s="47">
        <f>rainer!M130</f>
        <v>-713.26698493069716</v>
      </c>
      <c r="H127" s="47">
        <f>rainer!N130</f>
        <v>-34.300962796020997</v>
      </c>
      <c r="I127">
        <f t="shared" si="6"/>
        <v>3.201467816325021E-4</v>
      </c>
      <c r="J127">
        <f t="shared" si="7"/>
        <v>2.8972267909921356E-4</v>
      </c>
      <c r="K127">
        <f t="shared" si="8"/>
        <v>0.24361424149086019</v>
      </c>
      <c r="M127">
        <f t="shared" si="9"/>
        <v>4.3177910159487208E-4</v>
      </c>
      <c r="N127">
        <f t="shared" si="10"/>
        <v>-2.5894450640975018E-7</v>
      </c>
      <c r="O127">
        <f t="shared" si="11"/>
        <v>-4.0619106901094512E-7</v>
      </c>
    </row>
    <row r="128" spans="1:15" ht="13" thickBot="1">
      <c r="A128" s="10" t="s">
        <v>228</v>
      </c>
      <c r="B128">
        <f>richard!Y128</f>
        <v>1281.2198103001792</v>
      </c>
      <c r="C128">
        <f>richard!Z128</f>
        <v>-359.51282817588287</v>
      </c>
      <c r="D128">
        <f>richard!AA128</f>
        <v>-31.481537847785731</v>
      </c>
      <c r="E128">
        <f>richard!AB128</f>
        <v>1643.9936167863316</v>
      </c>
      <c r="F128" s="47">
        <f>rainer!L131</f>
        <v>1281.2198859572979</v>
      </c>
      <c r="G128" s="47">
        <f>rainer!M131</f>
        <v>-359.51229752795115</v>
      </c>
      <c r="H128" s="47">
        <f>rainer!N131</f>
        <v>-31.237584971980382</v>
      </c>
      <c r="I128">
        <f t="shared" si="6"/>
        <v>7.5657118713934324E-5</v>
      </c>
      <c r="J128">
        <f t="shared" si="7"/>
        <v>5.3064793172552527E-4</v>
      </c>
      <c r="K128">
        <f t="shared" si="8"/>
        <v>0.24395287580534841</v>
      </c>
      <c r="M128">
        <f t="shared" si="9"/>
        <v>5.3601420415570343E-4</v>
      </c>
      <c r="N128">
        <f t="shared" si="10"/>
        <v>5.9050846418454606E-8</v>
      </c>
      <c r="O128">
        <f t="shared" si="11"/>
        <v>-1.4760216420253852E-6</v>
      </c>
    </row>
    <row r="129" spans="1:15" ht="13" thickBot="1">
      <c r="A129" s="10" t="s">
        <v>229</v>
      </c>
      <c r="B129">
        <f>richard!Y129</f>
        <v>-843.71716814377919</v>
      </c>
      <c r="C129">
        <f>richard!Z129</f>
        <v>1260.1124589706674</v>
      </c>
      <c r="D129">
        <f>richard!AA129</f>
        <v>8.1013970338433978</v>
      </c>
      <c r="E129">
        <f>richard!AB129</f>
        <v>1034.0361106044052</v>
      </c>
      <c r="F129" s="47">
        <f>rainer!L132</f>
        <v>-843.71731835600758</v>
      </c>
      <c r="G129" s="47">
        <f>rainer!M132</f>
        <v>1260.1126929982584</v>
      </c>
      <c r="H129" s="47">
        <f>rainer!N132</f>
        <v>8.3452831971119963</v>
      </c>
      <c r="I129">
        <f t="shared" si="6"/>
        <v>-1.5021222839095572E-4</v>
      </c>
      <c r="J129">
        <f t="shared" si="7"/>
        <v>2.3402759097734815E-4</v>
      </c>
      <c r="K129">
        <f t="shared" si="8"/>
        <v>0.24388616326859847</v>
      </c>
      <c r="M129">
        <f t="shared" si="9"/>
        <v>2.7808744469471757E-4</v>
      </c>
      <c r="N129">
        <f t="shared" si="10"/>
        <v>1.7803620374137381E-7</v>
      </c>
      <c r="O129">
        <f t="shared" si="11"/>
        <v>1.857195727633795E-7</v>
      </c>
    </row>
    <row r="130" spans="1:15" ht="13" thickBot="1">
      <c r="A130" s="10" t="s">
        <v>0</v>
      </c>
      <c r="B130">
        <f>richard!Y130</f>
        <v>-84.862345075524672</v>
      </c>
      <c r="C130">
        <f>richard!Z130</f>
        <v>-1573.3740761060872</v>
      </c>
      <c r="D130">
        <f>richard!AA130</f>
        <v>-9.6283234247302971</v>
      </c>
      <c r="E130">
        <f>richard!AB130</f>
        <v>2294.8521207333383</v>
      </c>
      <c r="F130" s="47">
        <f>rainer!L133</f>
        <v>-84.861868127672381</v>
      </c>
      <c r="G130" s="47">
        <f>rainer!M133</f>
        <v>-1573.3734169404888</v>
      </c>
      <c r="H130" s="47">
        <f>rainer!N133</f>
        <v>-9.3845871886516079</v>
      </c>
      <c r="I130">
        <f t="shared" si="6"/>
        <v>4.7694785229168701E-4</v>
      </c>
      <c r="J130">
        <f t="shared" si="7"/>
        <v>6.591655983356759E-4</v>
      </c>
      <c r="K130">
        <f t="shared" si="8"/>
        <v>0.24373623607868922</v>
      </c>
      <c r="M130">
        <f t="shared" si="9"/>
        <v>8.1362063631331436E-4</v>
      </c>
      <c r="N130">
        <f t="shared" si="10"/>
        <v>-5.620284620344816E-6</v>
      </c>
      <c r="O130">
        <f t="shared" si="11"/>
        <v>-4.1895051183555626E-7</v>
      </c>
    </row>
    <row r="131" spans="1:15" ht="13" thickBot="1">
      <c r="A131" s="10" t="s">
        <v>1</v>
      </c>
      <c r="B131">
        <f>richard!Y131</f>
        <v>1184.565291742811</v>
      </c>
      <c r="C131">
        <f>richard!Z131</f>
        <v>1236.3003498004587</v>
      </c>
      <c r="D131">
        <f>richard!AA131</f>
        <v>-40.976047849500503</v>
      </c>
      <c r="E131">
        <f>richard!AB131</f>
        <v>1254.6794140472639</v>
      </c>
      <c r="F131" s="47">
        <f>rainer!L134</f>
        <v>1184.5649802500043</v>
      </c>
      <c r="G131" s="47">
        <f>rainer!M134</f>
        <v>1236.3009934252073</v>
      </c>
      <c r="H131" s="47">
        <f>rainer!N134</f>
        <v>-40.731967077989111</v>
      </c>
      <c r="I131">
        <f t="shared" si="6"/>
        <v>-3.1149280675890623E-4</v>
      </c>
      <c r="J131">
        <f t="shared" si="7"/>
        <v>6.4362474859080976E-4</v>
      </c>
      <c r="K131">
        <f t="shared" si="8"/>
        <v>0.24408077151139196</v>
      </c>
      <c r="M131">
        <f t="shared" si="9"/>
        <v>7.1503887003513615E-4</v>
      </c>
      <c r="N131">
        <f t="shared" si="10"/>
        <v>-2.6295966194540477E-7</v>
      </c>
      <c r="O131">
        <f t="shared" si="11"/>
        <v>5.2060521831955262E-7</v>
      </c>
    </row>
    <row r="132" spans="1:15" ht="13" thickBot="1">
      <c r="A132" s="10" t="s">
        <v>2</v>
      </c>
      <c r="B132">
        <f>richard!Y132</f>
        <v>-1660.9996280184216</v>
      </c>
      <c r="C132">
        <f>richard!Z132</f>
        <v>-100.24183916390322</v>
      </c>
      <c r="D132">
        <f>richard!AA132</f>
        <v>-29.455635884994482</v>
      </c>
      <c r="E132">
        <f>richard!AB132</f>
        <v>1886.2877739183989</v>
      </c>
      <c r="F132" s="47">
        <f>rainer!L135</f>
        <v>-1661.0000514747733</v>
      </c>
      <c r="G132" s="47">
        <f>rainer!M135</f>
        <v>-100.241480047488</v>
      </c>
      <c r="H132" s="47">
        <f>rainer!N135</f>
        <v>-29.212109639724464</v>
      </c>
      <c r="I132">
        <f t="shared" ref="I132:I195" si="12">F132-B132</f>
        <v>-4.234563516547496E-4</v>
      </c>
      <c r="J132">
        <f t="shared" ref="J132:J195" si="13">G132-C132</f>
        <v>3.5911641522545779E-4</v>
      </c>
      <c r="K132">
        <f t="shared" ref="K132:K195" si="14">H132-D132</f>
        <v>0.24352624527001865</v>
      </c>
      <c r="M132">
        <f t="shared" ref="M132:M195" si="15">SQRT(I132^2+J132^2)</f>
        <v>5.5522957543806544E-4</v>
      </c>
      <c r="N132">
        <f t="shared" ref="N132:N195" si="16">I132/F132</f>
        <v>2.5494060116299819E-7</v>
      </c>
      <c r="O132">
        <f t="shared" ref="O132:O195" si="17">J132/G132</f>
        <v>-3.5825130979244462E-6</v>
      </c>
    </row>
    <row r="133" spans="1:15" ht="13" thickBot="1">
      <c r="A133" s="10" t="s">
        <v>3</v>
      </c>
      <c r="B133">
        <f>richard!Y133</f>
        <v>1405.2400859968461</v>
      </c>
      <c r="C133">
        <f>richard!Z133</f>
        <v>-1169.299706026696</v>
      </c>
      <c r="D133">
        <f>richard!AA133</f>
        <v>26.619902474994547</v>
      </c>
      <c r="E133">
        <f>richard!AB133</f>
        <v>2329.241185887438</v>
      </c>
      <c r="F133" s="47">
        <f>rainer!L136</f>
        <v>1405.2401490934278</v>
      </c>
      <c r="G133" s="47">
        <f>rainer!M136</f>
        <v>-1169.2994209067001</v>
      </c>
      <c r="H133" s="47">
        <f>rainer!N136</f>
        <v>26.864182882321643</v>
      </c>
      <c r="I133">
        <f t="shared" si="12"/>
        <v>6.3096581698118825E-5</v>
      </c>
      <c r="J133">
        <f t="shared" si="13"/>
        <v>2.8511999585134618E-4</v>
      </c>
      <c r="K133">
        <f t="shared" si="14"/>
        <v>0.24428040732709633</v>
      </c>
      <c r="M133">
        <f t="shared" si="15"/>
        <v>2.9201813412228192E-4</v>
      </c>
      <c r="N133">
        <f t="shared" si="16"/>
        <v>4.4900924399879095E-8</v>
      </c>
      <c r="O133">
        <f t="shared" si="17"/>
        <v>-2.4383831100357337E-7</v>
      </c>
    </row>
    <row r="134" spans="1:15" ht="13" thickBot="1">
      <c r="A134" s="10" t="s">
        <v>4</v>
      </c>
      <c r="B134">
        <f>richard!Y134</f>
        <v>-412.97430264447678</v>
      </c>
      <c r="C134">
        <f>richard!Z134</f>
        <v>2049.5862897564912</v>
      </c>
      <c r="D134">
        <f>richard!AA134</f>
        <v>2.3100431491528752</v>
      </c>
      <c r="E134">
        <f>richard!AB134</f>
        <v>1402.689644231325</v>
      </c>
      <c r="F134" s="47">
        <f>rainer!L137</f>
        <v>-412.97445750710438</v>
      </c>
      <c r="G134" s="47">
        <f>rainer!M137</f>
        <v>2049.5860315784748</v>
      </c>
      <c r="H134" s="47">
        <f>rainer!N137</f>
        <v>2.5545886472732491</v>
      </c>
      <c r="I134">
        <f t="shared" si="12"/>
        <v>-1.548626275962306E-4</v>
      </c>
      <c r="J134">
        <f t="shared" si="13"/>
        <v>-2.5817801633820636E-4</v>
      </c>
      <c r="K134">
        <f t="shared" si="14"/>
        <v>0.24454549812037385</v>
      </c>
      <c r="M134">
        <f t="shared" si="15"/>
        <v>3.0106198954092488E-4</v>
      </c>
      <c r="N134">
        <f t="shared" si="16"/>
        <v>3.7499323452363035E-7</v>
      </c>
      <c r="O134">
        <f t="shared" si="17"/>
        <v>-1.2596593280808629E-7</v>
      </c>
    </row>
    <row r="135" spans="1:15" ht="13" thickBot="1">
      <c r="A135" s="10" t="s">
        <v>5</v>
      </c>
      <c r="B135">
        <f>richard!Y135</f>
        <v>-1135.6244059153225</v>
      </c>
      <c r="C135">
        <f>richard!Z135</f>
        <v>-1139.8514327356611</v>
      </c>
      <c r="D135">
        <f>richard!AA135</f>
        <v>-36.02911394469487</v>
      </c>
      <c r="E135">
        <f>richard!AB135</f>
        <v>2198.1428998211636</v>
      </c>
      <c r="F135" s="47">
        <f>rainer!L138</f>
        <v>-1135.6245033445787</v>
      </c>
      <c r="G135" s="47">
        <f>rainer!M138</f>
        <v>-1139.8521421926546</v>
      </c>
      <c r="H135" s="47">
        <f>rainer!N138</f>
        <v>-35.785313650543117</v>
      </c>
      <c r="I135">
        <f t="shared" si="12"/>
        <v>-9.7429256129544228E-5</v>
      </c>
      <c r="J135">
        <f t="shared" si="13"/>
        <v>-7.0945699349067581E-4</v>
      </c>
      <c r="K135">
        <f t="shared" si="14"/>
        <v>0.24380029415175386</v>
      </c>
      <c r="M135">
        <f t="shared" si="15"/>
        <v>7.161156928616948E-4</v>
      </c>
      <c r="N135">
        <f t="shared" si="16"/>
        <v>8.5793548697303511E-8</v>
      </c>
      <c r="O135">
        <f t="shared" si="17"/>
        <v>6.2241142270079218E-7</v>
      </c>
    </row>
    <row r="136" spans="1:15" ht="13" thickBot="1">
      <c r="A136" s="10" t="s">
        <v>6</v>
      </c>
      <c r="B136">
        <f>richard!Y136</f>
        <v>-94.582915710864512</v>
      </c>
      <c r="C136">
        <f>richard!Z136</f>
        <v>-548.39900414140754</v>
      </c>
      <c r="D136">
        <f>richard!AA136</f>
        <v>1.4807743528806725</v>
      </c>
      <c r="E136">
        <f>richard!AB136</f>
        <v>1274.5901498262738</v>
      </c>
      <c r="F136" s="47">
        <f>rainer!L139</f>
        <v>-94.582997942506978</v>
      </c>
      <c r="G136" s="47">
        <f>rainer!M139</f>
        <v>-548.39962984865394</v>
      </c>
      <c r="H136" s="47">
        <f>rainer!N139</f>
        <v>1.7249186183454128</v>
      </c>
      <c r="I136">
        <f t="shared" si="12"/>
        <v>-8.2231642466013E-5</v>
      </c>
      <c r="J136">
        <f t="shared" si="13"/>
        <v>-6.2570724639954278E-4</v>
      </c>
      <c r="K136">
        <f t="shared" si="14"/>
        <v>0.24414426546474033</v>
      </c>
      <c r="M136">
        <f t="shared" si="15"/>
        <v>6.3108763354985517E-4</v>
      </c>
      <c r="N136">
        <f t="shared" si="16"/>
        <v>8.6941251868542115E-7</v>
      </c>
      <c r="O136">
        <f t="shared" si="17"/>
        <v>1.1409694907566294E-6</v>
      </c>
    </row>
    <row r="137" spans="1:15" ht="13" thickBot="1">
      <c r="A137" s="10" t="s">
        <v>7</v>
      </c>
      <c r="B137">
        <f>richard!Y137</f>
        <v>424.29320968421086</v>
      </c>
      <c r="C137">
        <f>richard!Z137</f>
        <v>352.93993049261377</v>
      </c>
      <c r="D137">
        <f>richard!AA137</f>
        <v>-12.023747780408939</v>
      </c>
      <c r="E137">
        <f>richard!AB137</f>
        <v>531.53318432066635</v>
      </c>
      <c r="F137" s="47">
        <f>rainer!L140</f>
        <v>424.29306796645182</v>
      </c>
      <c r="G137" s="47">
        <f>rainer!M140</f>
        <v>352.939019317668</v>
      </c>
      <c r="H137" s="47">
        <f>rainer!N140</f>
        <v>-11.77981815523691</v>
      </c>
      <c r="I137">
        <f t="shared" si="12"/>
        <v>-1.4171775904969763E-4</v>
      </c>
      <c r="J137">
        <f t="shared" si="13"/>
        <v>-9.1117494577019897E-4</v>
      </c>
      <c r="K137">
        <f t="shared" si="14"/>
        <v>0.24392962517202932</v>
      </c>
      <c r="M137">
        <f t="shared" si="15"/>
        <v>9.2212998271902708E-4</v>
      </c>
      <c r="N137">
        <f t="shared" si="16"/>
        <v>-3.340091313037974E-7</v>
      </c>
      <c r="O137">
        <f t="shared" si="17"/>
        <v>-2.5816781253933345E-6</v>
      </c>
    </row>
    <row r="138" spans="1:15" ht="13" thickBot="1">
      <c r="A138" s="10" t="s">
        <v>8</v>
      </c>
      <c r="B138">
        <f>richard!Y138</f>
        <v>-547.18516799686586</v>
      </c>
      <c r="C138">
        <f>richard!Z138</f>
        <v>291.62543851778457</v>
      </c>
      <c r="D138">
        <f>richard!AA138</f>
        <v>-3.5099834447523079</v>
      </c>
      <c r="E138">
        <f>richard!AB138</f>
        <v>725.94645672668537</v>
      </c>
      <c r="F138" s="47">
        <f>rainer!L141</f>
        <v>-547.1860625954921</v>
      </c>
      <c r="G138" s="47">
        <f>rainer!M141</f>
        <v>291.62520539577667</v>
      </c>
      <c r="H138" s="47">
        <f>rainer!N141</f>
        <v>-3.266129832437926</v>
      </c>
      <c r="I138">
        <f t="shared" si="12"/>
        <v>-8.9459862624607922E-4</v>
      </c>
      <c r="J138">
        <f t="shared" si="13"/>
        <v>-2.3312200789860071E-4</v>
      </c>
      <c r="K138">
        <f t="shared" si="14"/>
        <v>0.24385361231438196</v>
      </c>
      <c r="M138">
        <f t="shared" si="15"/>
        <v>9.2447421416070198E-4</v>
      </c>
      <c r="N138">
        <f t="shared" si="16"/>
        <v>1.6349075522916092E-6</v>
      </c>
      <c r="O138">
        <f t="shared" si="17"/>
        <v>-7.9938909115287605E-7</v>
      </c>
    </row>
    <row r="139" spans="1:15" ht="13" thickBot="1">
      <c r="A139" s="10" t="s">
        <v>9</v>
      </c>
      <c r="B139">
        <f>richard!Y139</f>
        <v>52.545444155236268</v>
      </c>
      <c r="C139">
        <f>richard!Z139</f>
        <v>160.58410819869587</v>
      </c>
      <c r="D139">
        <f>richard!AA139</f>
        <v>-3.3580923431664047</v>
      </c>
      <c r="E139">
        <f>richard!AB139</f>
        <v>559.40820697776269</v>
      </c>
      <c r="F139" s="47">
        <f>rainer!L142</f>
        <v>52.544807294716122</v>
      </c>
      <c r="G139" s="47">
        <f>rainer!M142</f>
        <v>160.58425920964393</v>
      </c>
      <c r="H139" s="47">
        <f>rainer!N142</f>
        <v>-3.1145636117322653</v>
      </c>
      <c r="I139">
        <f t="shared" si="12"/>
        <v>-6.3686052014588768E-4</v>
      </c>
      <c r="J139">
        <f t="shared" si="13"/>
        <v>1.5101094805913817E-4</v>
      </c>
      <c r="K139">
        <f t="shared" si="14"/>
        <v>0.24352873143413944</v>
      </c>
      <c r="M139">
        <f t="shared" si="15"/>
        <v>6.5451938745480283E-4</v>
      </c>
      <c r="N139">
        <f t="shared" si="16"/>
        <v>-1.2120332206640903E-5</v>
      </c>
      <c r="O139">
        <f t="shared" si="17"/>
        <v>9.4038449847062698E-7</v>
      </c>
    </row>
    <row r="140" spans="1:15" ht="13" thickBot="1">
      <c r="A140" s="10" t="s">
        <v>10</v>
      </c>
      <c r="B140">
        <f>richard!Y140</f>
        <v>0.55703449276018091</v>
      </c>
      <c r="C140">
        <f>richard!Z140</f>
        <v>-200.23059018657054</v>
      </c>
      <c r="D140">
        <f>richard!AA140</f>
        <v>2.9509974496495914</v>
      </c>
      <c r="E140">
        <f>richard!AB140</f>
        <v>920.5336126585064</v>
      </c>
      <c r="F140" s="47">
        <f>rainer!L143</f>
        <v>0.5570967796142412</v>
      </c>
      <c r="G140" s="47">
        <f>rainer!M143</f>
        <v>-200.23053820039451</v>
      </c>
      <c r="H140" s="47">
        <f>rainer!N143</f>
        <v>3.1945999860362804</v>
      </c>
      <c r="I140">
        <f t="shared" si="12"/>
        <v>6.2286854060289443E-5</v>
      </c>
      <c r="J140">
        <f t="shared" si="13"/>
        <v>5.1986176032414733E-5</v>
      </c>
      <c r="K140">
        <f t="shared" si="14"/>
        <v>0.24360253638668894</v>
      </c>
      <c r="M140">
        <f t="shared" si="15"/>
        <v>8.1130849170959668E-5</v>
      </c>
      <c r="N140">
        <f t="shared" si="16"/>
        <v>1.1180616427799071E-4</v>
      </c>
      <c r="O140">
        <f t="shared" si="17"/>
        <v>-2.5963160514699304E-7</v>
      </c>
    </row>
    <row r="141" spans="1:15" ht="13" thickBot="1">
      <c r="A141" s="10" t="s">
        <v>11</v>
      </c>
      <c r="B141">
        <f>richard!Y163</f>
        <v>-7671.4008339235497</v>
      </c>
      <c r="C141">
        <f>richard!Z163</f>
        <v>520.34463777126462</v>
      </c>
      <c r="D141">
        <f>richard!AA163</f>
        <v>-129.38668132824705</v>
      </c>
      <c r="E141">
        <f>richard!AB163</f>
        <v>7705.8962127732857</v>
      </c>
      <c r="F141" s="47">
        <f>rainer!L144</f>
        <v>-7557.8744680518575</v>
      </c>
      <c r="G141" s="47">
        <f>rainer!M144</f>
        <v>550.96156477956981</v>
      </c>
      <c r="H141" s="47">
        <f>rainer!N144</f>
        <v>-445.22714348090989</v>
      </c>
      <c r="I141">
        <f t="shared" si="12"/>
        <v>113.52636587169218</v>
      </c>
      <c r="J141">
        <f t="shared" si="13"/>
        <v>30.616927008305197</v>
      </c>
      <c r="K141">
        <f t="shared" si="14"/>
        <v>-315.84046215266284</v>
      </c>
      <c r="M141">
        <f t="shared" si="15"/>
        <v>117.58244753136074</v>
      </c>
      <c r="N141">
        <f t="shared" si="16"/>
        <v>-1.5020938274588081E-2</v>
      </c>
      <c r="O141">
        <f t="shared" si="17"/>
        <v>5.5569987029048931E-2</v>
      </c>
    </row>
    <row r="142" spans="1:15" ht="13" thickBot="1">
      <c r="A142" s="10" t="s">
        <v>12</v>
      </c>
      <c r="B142">
        <f>richard!Y164</f>
        <v>-6500.7663778147626</v>
      </c>
      <c r="C142">
        <f>richard!Z164</f>
        <v>1815.5192689578259</v>
      </c>
      <c r="D142">
        <f>richard!AA164</f>
        <v>-152.81201064381003</v>
      </c>
      <c r="E142">
        <f>richard!AB164</f>
        <v>6624.8236810826966</v>
      </c>
      <c r="F142" s="47">
        <f>rainer!L145</f>
        <v>-6448.3012747496477</v>
      </c>
      <c r="G142" s="47">
        <f>rainer!M145</f>
        <v>1849.9465628099676</v>
      </c>
      <c r="H142" s="47">
        <f>rainer!N145</f>
        <v>-339.28380166577722</v>
      </c>
      <c r="I142">
        <f t="shared" si="12"/>
        <v>52.465103065114818</v>
      </c>
      <c r="J142">
        <f t="shared" si="13"/>
        <v>34.427293852141702</v>
      </c>
      <c r="K142">
        <f t="shared" si="14"/>
        <v>-186.47179102196719</v>
      </c>
      <c r="M142">
        <f t="shared" si="15"/>
        <v>62.752096392191028</v>
      </c>
      <c r="N142">
        <f t="shared" si="16"/>
        <v>-8.1362673407581673E-3</v>
      </c>
      <c r="O142">
        <f t="shared" si="17"/>
        <v>1.8609885574126274E-2</v>
      </c>
    </row>
    <row r="143" spans="1:15" ht="13" thickBot="1">
      <c r="A143" s="10" t="s">
        <v>13</v>
      </c>
      <c r="B143">
        <f>richard!Y165</f>
        <v>-6216.6005858966955</v>
      </c>
      <c r="C143">
        <f>richard!Z165</f>
        <v>1195.3912618118738</v>
      </c>
      <c r="D143">
        <f>richard!AA165</f>
        <v>-162.32006145895235</v>
      </c>
      <c r="E143">
        <f>richard!AB165</f>
        <v>6267.9740318569948</v>
      </c>
      <c r="F143" s="47">
        <f>rainer!L146</f>
        <v>-6254.8489368639566</v>
      </c>
      <c r="G143" s="47">
        <f>rainer!M146</f>
        <v>1201.3829745622766</v>
      </c>
      <c r="H143" s="47">
        <f>rainer!N146</f>
        <v>-322.23283610434402</v>
      </c>
      <c r="I143">
        <f t="shared" si="12"/>
        <v>-38.248350967261104</v>
      </c>
      <c r="J143">
        <f t="shared" si="13"/>
        <v>5.9917127504027121</v>
      </c>
      <c r="K143">
        <f t="shared" si="14"/>
        <v>-159.91277464539166</v>
      </c>
      <c r="M143">
        <f t="shared" si="15"/>
        <v>38.714815941679504</v>
      </c>
      <c r="N143">
        <f t="shared" si="16"/>
        <v>6.1149919611708453E-3</v>
      </c>
      <c r="O143">
        <f t="shared" si="17"/>
        <v>4.9873461479556843E-3</v>
      </c>
    </row>
    <row r="144" spans="1:15" ht="13" thickBot="1">
      <c r="A144" s="10" t="s">
        <v>14</v>
      </c>
      <c r="B144">
        <f>richard!Y166</f>
        <v>-4764.7109583226493</v>
      </c>
      <c r="C144">
        <f>richard!Z166</f>
        <v>1857.3860523305611</v>
      </c>
      <c r="D144">
        <f>richard!AA166</f>
        <v>-198.27493166643364</v>
      </c>
      <c r="E144">
        <f>richard!AB166</f>
        <v>4932.1372505267545</v>
      </c>
      <c r="F144" s="47">
        <f>rainer!L147</f>
        <v>-4786.1734528036768</v>
      </c>
      <c r="G144" s="47">
        <f>rainer!M147</f>
        <v>1866.6875969418165</v>
      </c>
      <c r="H144" s="47">
        <f>rainer!N147</f>
        <v>-191.38295643225149</v>
      </c>
      <c r="I144">
        <f t="shared" si="12"/>
        <v>-21.462494481027534</v>
      </c>
      <c r="J144">
        <f t="shared" si="13"/>
        <v>9.3015446112553946</v>
      </c>
      <c r="K144">
        <f t="shared" si="14"/>
        <v>6.891975234182155</v>
      </c>
      <c r="M144">
        <f t="shared" si="15"/>
        <v>23.391395886165313</v>
      </c>
      <c r="N144">
        <f t="shared" si="16"/>
        <v>4.4842700944018416E-3</v>
      </c>
      <c r="O144">
        <f t="shared" si="17"/>
        <v>4.9829144557954211E-3</v>
      </c>
    </row>
    <row r="145" spans="1:15" ht="13" thickBot="1">
      <c r="A145" s="10" t="s">
        <v>15</v>
      </c>
      <c r="B145">
        <f>richard!Y167</f>
        <v>-4353.9476037743634</v>
      </c>
      <c r="C145">
        <f>richard!Z167</f>
        <v>1932.9549725530183</v>
      </c>
      <c r="D145">
        <f>richard!AA167</f>
        <v>-181.71122584482987</v>
      </c>
      <c r="E145">
        <f>richard!AB167</f>
        <v>4553.2808984328676</v>
      </c>
      <c r="F145" s="47">
        <f>rainer!L148</f>
        <v>-4378.4760743430579</v>
      </c>
      <c r="G145" s="47">
        <f>rainer!M148</f>
        <v>1957.7769295922612</v>
      </c>
      <c r="H145" s="47">
        <f>rainer!N148</f>
        <v>-148.82671812290482</v>
      </c>
      <c r="I145">
        <f t="shared" si="12"/>
        <v>-24.528470568694502</v>
      </c>
      <c r="J145">
        <f t="shared" si="13"/>
        <v>24.821957039242989</v>
      </c>
      <c r="K145">
        <f t="shared" si="14"/>
        <v>32.884507721925047</v>
      </c>
      <c r="M145">
        <f t="shared" si="15"/>
        <v>34.896639088848325</v>
      </c>
      <c r="N145">
        <f t="shared" si="16"/>
        <v>5.6020565494067998E-3</v>
      </c>
      <c r="O145">
        <f t="shared" si="17"/>
        <v>1.2678644162188878E-2</v>
      </c>
    </row>
    <row r="146" spans="1:15" ht="13" thickBot="1">
      <c r="A146" s="10" t="s">
        <v>16</v>
      </c>
      <c r="B146">
        <f>richard!Y168</f>
        <v>-3033.6746511272831</v>
      </c>
      <c r="C146">
        <f>richard!Z168</f>
        <v>2057.2947687767901</v>
      </c>
      <c r="D146">
        <f>richard!AA168</f>
        <v>-163.2856470426882</v>
      </c>
      <c r="E146">
        <f>richard!AB168</f>
        <v>3348.1185041801723</v>
      </c>
      <c r="F146" s="47">
        <f>rainer!L149</f>
        <v>-3033.3214173400979</v>
      </c>
      <c r="G146" s="47">
        <f>rainer!M149</f>
        <v>2077.2919230575658</v>
      </c>
      <c r="H146" s="47">
        <f>rainer!N149</f>
        <v>-78.01822475948984</v>
      </c>
      <c r="I146">
        <f t="shared" si="12"/>
        <v>0.35323378718521781</v>
      </c>
      <c r="J146">
        <f t="shared" si="13"/>
        <v>19.997154280775703</v>
      </c>
      <c r="K146">
        <f t="shared" si="14"/>
        <v>85.267422283198357</v>
      </c>
      <c r="M146">
        <f t="shared" si="15"/>
        <v>20.000273834064256</v>
      </c>
      <c r="N146">
        <f t="shared" si="16"/>
        <v>-1.1645115653288285E-4</v>
      </c>
      <c r="O146">
        <f t="shared" si="17"/>
        <v>9.6265498646631691E-3</v>
      </c>
    </row>
    <row r="147" spans="1:15" ht="13" thickBot="1">
      <c r="A147" s="10" t="s">
        <v>17</v>
      </c>
      <c r="B147">
        <f>richard!Y169</f>
        <v>-2736.005931878115</v>
      </c>
      <c r="C147">
        <f>richard!Z169</f>
        <v>2096.1633143227732</v>
      </c>
      <c r="D147">
        <f>richard!AA169</f>
        <v>-156.45789381333054</v>
      </c>
      <c r="E147">
        <f>richard!AB169</f>
        <v>3094.7587370962246</v>
      </c>
      <c r="F147" s="47">
        <f>rainer!L150</f>
        <v>-2768.371913919671</v>
      </c>
      <c r="G147" s="47">
        <f>rainer!M150</f>
        <v>2132.9968224392564</v>
      </c>
      <c r="H147" s="47">
        <f>rainer!N150</f>
        <v>-66.426909554357849</v>
      </c>
      <c r="I147">
        <f t="shared" si="12"/>
        <v>-32.365982041555981</v>
      </c>
      <c r="J147">
        <f t="shared" si="13"/>
        <v>36.833508116483245</v>
      </c>
      <c r="K147">
        <f t="shared" si="14"/>
        <v>90.030984258972694</v>
      </c>
      <c r="M147">
        <f t="shared" si="15"/>
        <v>49.033295969997383</v>
      </c>
      <c r="N147">
        <f t="shared" si="16"/>
        <v>1.169134171561861E-2</v>
      </c>
      <c r="O147">
        <f t="shared" si="17"/>
        <v>1.7268430842930706E-2</v>
      </c>
    </row>
    <row r="148" spans="1:15" ht="13" thickBot="1">
      <c r="A148" s="10" t="s">
        <v>18</v>
      </c>
      <c r="B148">
        <f>richard!Y170</f>
        <v>-1919.187864997205</v>
      </c>
      <c r="C148">
        <f>richard!Z170</f>
        <v>4126.0246496636746</v>
      </c>
      <c r="D148">
        <f>richard!AA170</f>
        <v>-207.76969163370472</v>
      </c>
      <c r="E148">
        <f>richard!AB170</f>
        <v>3924.9286702097706</v>
      </c>
      <c r="F148" s="47">
        <f>rainer!L151</f>
        <v>-1919.2410122089136</v>
      </c>
      <c r="G148" s="47">
        <f>rainer!M151</f>
        <v>4126.1392842006262</v>
      </c>
      <c r="H148" s="47">
        <f>rainer!N151</f>
        <v>-30.956527778168493</v>
      </c>
      <c r="I148">
        <f t="shared" si="12"/>
        <v>-5.3147211708619579E-2</v>
      </c>
      <c r="J148">
        <f t="shared" si="13"/>
        <v>0.11463453695159842</v>
      </c>
      <c r="K148">
        <f t="shared" si="14"/>
        <v>176.81316385553623</v>
      </c>
      <c r="M148">
        <f t="shared" si="15"/>
        <v>0.12635546357205221</v>
      </c>
      <c r="N148">
        <f t="shared" si="16"/>
        <v>2.7691786164704147E-5</v>
      </c>
      <c r="O148">
        <f t="shared" si="17"/>
        <v>2.7782517519596295E-5</v>
      </c>
    </row>
    <row r="149" spans="1:15" ht="13" thickBot="1">
      <c r="A149" s="10" t="s">
        <v>19</v>
      </c>
      <c r="B149">
        <f>richard!Y171</f>
        <v>-1659.8600187372115</v>
      </c>
      <c r="C149">
        <f>richard!Z171</f>
        <v>3999.7061350471399</v>
      </c>
      <c r="D149">
        <f>richard!AA171</f>
        <v>-193.46519996600182</v>
      </c>
      <c r="E149">
        <f>richard!AB171</f>
        <v>3689.9046702905725</v>
      </c>
      <c r="F149" s="47">
        <f>rainer!L152</f>
        <v>-1669.4465212328776</v>
      </c>
      <c r="G149" s="47">
        <f>rainer!M152</f>
        <v>4072.1296257308868</v>
      </c>
      <c r="H149" s="47">
        <f>rainer!N152</f>
        <v>-14.071030928015261</v>
      </c>
      <c r="I149">
        <f t="shared" si="12"/>
        <v>-9.5865024956660818</v>
      </c>
      <c r="J149">
        <f t="shared" si="13"/>
        <v>72.423490683746877</v>
      </c>
      <c r="K149">
        <f t="shared" si="14"/>
        <v>179.39416903798656</v>
      </c>
      <c r="M149">
        <f t="shared" si="15"/>
        <v>73.055205378659934</v>
      </c>
      <c r="N149">
        <f t="shared" si="16"/>
        <v>5.7423238023740341E-3</v>
      </c>
      <c r="O149">
        <f t="shared" si="17"/>
        <v>1.7785163376460036E-2</v>
      </c>
    </row>
    <row r="150" spans="1:15" ht="13" thickBot="1">
      <c r="A150" s="10" t="s">
        <v>20</v>
      </c>
      <c r="B150">
        <f>richard!Y172</f>
        <v>-1156.2943725891651</v>
      </c>
      <c r="C150">
        <f>richard!Z172</f>
        <v>3545.5950467648754</v>
      </c>
      <c r="D150">
        <f>richard!AA172</f>
        <v>-238.35338553646602</v>
      </c>
      <c r="E150">
        <f>richard!AB172</f>
        <v>3064.917517395163</v>
      </c>
      <c r="F150" s="47">
        <f>rainer!L153</f>
        <v>-1156.3408987114733</v>
      </c>
      <c r="G150" s="47">
        <f>rainer!M153</f>
        <v>3545.7376547582612</v>
      </c>
      <c r="H150" s="47">
        <f>rainer!N153</f>
        <v>16.896625773514643</v>
      </c>
      <c r="I150">
        <f t="shared" si="12"/>
        <v>-4.6526122308250706E-2</v>
      </c>
      <c r="J150">
        <f t="shared" si="13"/>
        <v>0.1426079933858091</v>
      </c>
      <c r="K150">
        <f t="shared" si="14"/>
        <v>255.25001130998066</v>
      </c>
      <c r="M150">
        <f t="shared" si="15"/>
        <v>0.15000573267235248</v>
      </c>
      <c r="N150">
        <f t="shared" si="16"/>
        <v>4.0235645353455378E-5</v>
      </c>
      <c r="O150">
        <f t="shared" si="17"/>
        <v>4.0219555779721591E-5</v>
      </c>
    </row>
    <row r="151" spans="1:15" ht="13" thickBot="1">
      <c r="A151" s="10" t="s">
        <v>21</v>
      </c>
      <c r="B151">
        <f>richard!Y154</f>
        <v>1730.5130311618386</v>
      </c>
      <c r="C151">
        <f>richard!Z154</f>
        <v>-2671.8324179052997</v>
      </c>
      <c r="D151">
        <f>richard!AA154</f>
        <v>-103.3873890541488</v>
      </c>
      <c r="E151">
        <f>richard!AB154</f>
        <v>3786.6326372164904</v>
      </c>
      <c r="F151" s="47">
        <f>rainer!L154</f>
        <v>1730.5364885750525</v>
      </c>
      <c r="G151" s="47">
        <f>rainer!M154</f>
        <v>-2671.868737794925</v>
      </c>
      <c r="H151" s="47">
        <f>rainer!N154</f>
        <v>-15.203387413872065</v>
      </c>
      <c r="I151">
        <f t="shared" si="12"/>
        <v>2.3457413213918699E-2</v>
      </c>
      <c r="J151">
        <f t="shared" si="13"/>
        <v>-3.6319889625247015E-2</v>
      </c>
      <c r="K151">
        <f t="shared" si="14"/>
        <v>88.184001640276733</v>
      </c>
      <c r="M151">
        <f t="shared" si="15"/>
        <v>4.3236380712065314E-2</v>
      </c>
      <c r="N151">
        <f t="shared" si="16"/>
        <v>1.3554994863606634E-5</v>
      </c>
      <c r="O151">
        <f t="shared" si="17"/>
        <v>1.3593440842165612E-5</v>
      </c>
    </row>
    <row r="152" spans="1:15" ht="13" thickBot="1">
      <c r="A152" s="10" t="s">
        <v>22</v>
      </c>
      <c r="B152">
        <f>richard!Y155</f>
        <v>2432.6051816102135</v>
      </c>
      <c r="C152">
        <f>richard!Z155</f>
        <v>-4275.4820262140465</v>
      </c>
      <c r="D152">
        <f>richard!AA155</f>
        <v>-252.45949531194242</v>
      </c>
      <c r="E152">
        <f>richard!AB155</f>
        <v>5534.1658784895953</v>
      </c>
      <c r="F152" s="47">
        <f>rainer!L155</f>
        <v>2432.6325139150085</v>
      </c>
      <c r="G152" s="47">
        <f>rainer!M155</f>
        <v>-4275.5303490259412</v>
      </c>
      <c r="H152" s="47">
        <f>rainer!N155</f>
        <v>-180.78259097910836</v>
      </c>
      <c r="I152">
        <f t="shared" si="12"/>
        <v>2.733230479498161E-2</v>
      </c>
      <c r="J152">
        <f t="shared" si="13"/>
        <v>-4.8322811894649931E-2</v>
      </c>
      <c r="K152">
        <f t="shared" si="14"/>
        <v>71.676904332834056</v>
      </c>
      <c r="M152">
        <f t="shared" si="15"/>
        <v>5.5517105785617964E-2</v>
      </c>
      <c r="N152">
        <f t="shared" si="16"/>
        <v>1.1235689993715404E-5</v>
      </c>
      <c r="O152">
        <f t="shared" si="17"/>
        <v>1.1302179601101164E-5</v>
      </c>
    </row>
    <row r="153" spans="1:15" ht="13" thickBot="1">
      <c r="A153" s="10" t="s">
        <v>23</v>
      </c>
      <c r="B153">
        <f>richard!Y156</f>
        <v>3379.1419700936076</v>
      </c>
      <c r="C153">
        <f>richard!Z156</f>
        <v>-5286.7855188422327</v>
      </c>
      <c r="D153">
        <f>richard!AA156</f>
        <v>-58.986535823422173</v>
      </c>
      <c r="E153">
        <f>richard!AB156</f>
        <v>6866.3386099456693</v>
      </c>
      <c r="F153" s="47">
        <f>rainer!L156</f>
        <v>3379.0425265060385</v>
      </c>
      <c r="G153" s="47">
        <f>rainer!M156</f>
        <v>-5286.6289773613162</v>
      </c>
      <c r="H153" s="47">
        <f>rainer!N156</f>
        <v>-247.42786827511895</v>
      </c>
      <c r="I153">
        <f t="shared" si="12"/>
        <v>-9.9443587569112424E-2</v>
      </c>
      <c r="J153">
        <f t="shared" si="13"/>
        <v>0.15654148091653042</v>
      </c>
      <c r="K153">
        <f t="shared" si="14"/>
        <v>-188.44133245169678</v>
      </c>
      <c r="M153">
        <f t="shared" si="15"/>
        <v>0.18545690161370698</v>
      </c>
      <c r="N153">
        <f t="shared" si="16"/>
        <v>-2.9429516435218712E-5</v>
      </c>
      <c r="O153">
        <f t="shared" si="17"/>
        <v>-2.9610831701426499E-5</v>
      </c>
    </row>
    <row r="154" spans="1:15" ht="13" thickBot="1">
      <c r="A154" s="10" t="s">
        <v>24</v>
      </c>
      <c r="B154">
        <f>richard!Y157</f>
        <v>3506.8565589765367</v>
      </c>
      <c r="C154">
        <f>richard!Z157</f>
        <v>-2099.4658251890528</v>
      </c>
      <c r="D154">
        <f>richard!AA157</f>
        <v>-58.69272570399994</v>
      </c>
      <c r="E154">
        <f>richard!AB157</f>
        <v>4464.8628802497688</v>
      </c>
      <c r="F154" s="47">
        <f>rainer!L157</f>
        <v>3506.8313181505459</v>
      </c>
      <c r="G154" s="47">
        <f>rainer!M157</f>
        <v>-2099.4510277219274</v>
      </c>
      <c r="H154" s="47">
        <f>rainer!N157</f>
        <v>-103.65631057161579</v>
      </c>
      <c r="I154">
        <f t="shared" si="12"/>
        <v>-2.5240825990749727E-2</v>
      </c>
      <c r="J154">
        <f t="shared" si="13"/>
        <v>1.479746712539054E-2</v>
      </c>
      <c r="K154">
        <f t="shared" si="14"/>
        <v>-44.96358486761585</v>
      </c>
      <c r="M154">
        <f t="shared" si="15"/>
        <v>2.9258577033449879E-2</v>
      </c>
      <c r="N154">
        <f t="shared" si="16"/>
        <v>-7.1976162241135074E-6</v>
      </c>
      <c r="O154">
        <f t="shared" si="17"/>
        <v>-7.0482554391597205E-6</v>
      </c>
    </row>
    <row r="155" spans="1:15" ht="13" thickBot="1">
      <c r="A155" s="10" t="s">
        <v>25</v>
      </c>
      <c r="B155">
        <f>richard!Y158</f>
        <v>3546.870093993602</v>
      </c>
      <c r="C155">
        <f>richard!Z158</f>
        <v>-6070.1587201673492</v>
      </c>
      <c r="D155">
        <f>richard!AA158</f>
        <v>-261.13211289288483</v>
      </c>
      <c r="E155">
        <f>richard!AB158</f>
        <v>7635.5685820528588</v>
      </c>
      <c r="F155" s="47">
        <f>rainer!L158</f>
        <v>3546.8737506508237</v>
      </c>
      <c r="G155" s="47">
        <f>rainer!M158</f>
        <v>-6070.1653899780504</v>
      </c>
      <c r="H155" s="47">
        <f>rainer!N158</f>
        <v>-254.19905892415045</v>
      </c>
      <c r="I155">
        <f t="shared" si="12"/>
        <v>3.6566572216543136E-3</v>
      </c>
      <c r="J155">
        <f t="shared" si="13"/>
        <v>-6.669810701168899E-3</v>
      </c>
      <c r="K155">
        <f t="shared" si="14"/>
        <v>6.9330539687343844</v>
      </c>
      <c r="M155">
        <f t="shared" si="15"/>
        <v>7.6064128750748077E-3</v>
      </c>
      <c r="N155">
        <f t="shared" si="16"/>
        <v>1.0309521789388036E-6</v>
      </c>
      <c r="O155">
        <f t="shared" si="17"/>
        <v>1.0987856627730233E-6</v>
      </c>
    </row>
    <row r="156" spans="1:15" ht="13" thickBot="1">
      <c r="A156" s="10" t="s">
        <v>26</v>
      </c>
      <c r="B156">
        <f>richard!Y159</f>
        <v>3970.3883538121172</v>
      </c>
      <c r="C156">
        <f>richard!Z159</f>
        <v>-1911.5662899135687</v>
      </c>
      <c r="D156">
        <f>richard!AA159</f>
        <v>-282.44378868765978</v>
      </c>
      <c r="E156">
        <f>richard!AB159</f>
        <v>4726.1727054390112</v>
      </c>
      <c r="F156" s="47">
        <f>rainer!L159</f>
        <v>3970.5280262465312</v>
      </c>
      <c r="G156" s="47">
        <f>rainer!M159</f>
        <v>-1911.6333889761941</v>
      </c>
      <c r="H156" s="47">
        <f>rainer!N159</f>
        <v>-57.16961882102612</v>
      </c>
      <c r="I156">
        <f t="shared" si="12"/>
        <v>0.13967243441402388</v>
      </c>
      <c r="J156">
        <f t="shared" si="13"/>
        <v>-6.7099062625402439E-2</v>
      </c>
      <c r="K156">
        <f t="shared" si="14"/>
        <v>225.27416986663366</v>
      </c>
      <c r="M156">
        <f t="shared" si="15"/>
        <v>0.15495377743168279</v>
      </c>
      <c r="N156">
        <f t="shared" si="16"/>
        <v>3.5177294679886889E-5</v>
      </c>
      <c r="O156">
        <f t="shared" si="17"/>
        <v>3.5100382224092884E-5</v>
      </c>
    </row>
    <row r="157" spans="1:15" ht="13" thickBot="1">
      <c r="A157" s="10" t="s">
        <v>27</v>
      </c>
      <c r="B157">
        <f>richard!Y160</f>
        <v>4905.3044328254382</v>
      </c>
      <c r="C157">
        <f>richard!Z160</f>
        <v>-1921.0785450362268</v>
      </c>
      <c r="D157">
        <f>richard!AA160</f>
        <v>-116.71628598497898</v>
      </c>
      <c r="E157">
        <f>richard!AB160</f>
        <v>5531.1868769038292</v>
      </c>
      <c r="F157" s="47">
        <f>rainer!L160</f>
        <v>4802.5222070230111</v>
      </c>
      <c r="G157" s="47">
        <f>rainer!M160</f>
        <v>-1835.160136064758</v>
      </c>
      <c r="H157" s="47">
        <f>rainer!N160</f>
        <v>-59.210114206066351</v>
      </c>
      <c r="I157">
        <f t="shared" si="12"/>
        <v>-102.78222580242709</v>
      </c>
      <c r="J157">
        <f t="shared" si="13"/>
        <v>85.918408971468807</v>
      </c>
      <c r="K157">
        <f t="shared" si="14"/>
        <v>57.506171778912631</v>
      </c>
      <c r="M157">
        <f t="shared" si="15"/>
        <v>133.96327459826324</v>
      </c>
      <c r="N157">
        <f t="shared" si="16"/>
        <v>-2.1401717966472406E-2</v>
      </c>
      <c r="O157">
        <f t="shared" si="17"/>
        <v>-4.6817935548506801E-2</v>
      </c>
    </row>
    <row r="158" spans="1:15" ht="13" thickBot="1">
      <c r="A158" s="10" t="s">
        <v>28</v>
      </c>
      <c r="B158">
        <f>richard!Y161</f>
        <v>5421.9362129012088</v>
      </c>
      <c r="C158">
        <f>richard!Z161</f>
        <v>-5372.2913932227439</v>
      </c>
      <c r="D158">
        <f>richard!AA161</f>
        <v>-167.52395024916154</v>
      </c>
      <c r="E158">
        <f>richard!AB161</f>
        <v>8121.8368337485745</v>
      </c>
      <c r="F158" s="47">
        <f>rainer!L161</f>
        <v>5421.8572370198499</v>
      </c>
      <c r="G158" s="47">
        <f>rainer!M161</f>
        <v>-5372.2121905540926</v>
      </c>
      <c r="H158" s="47">
        <f>rainer!N161</f>
        <v>-261.57587167537872</v>
      </c>
      <c r="I158">
        <f t="shared" si="12"/>
        <v>-7.8975881358928746E-2</v>
      </c>
      <c r="J158">
        <f t="shared" si="13"/>
        <v>7.920266865130543E-2</v>
      </c>
      <c r="K158">
        <f t="shared" si="14"/>
        <v>-94.051921426217177</v>
      </c>
      <c r="M158">
        <f t="shared" si="15"/>
        <v>0.11184924030992821</v>
      </c>
      <c r="N158">
        <f t="shared" si="16"/>
        <v>-1.456620451377621E-5</v>
      </c>
      <c r="O158">
        <f t="shared" si="17"/>
        <v>-1.4743026865276597E-5</v>
      </c>
    </row>
    <row r="159" spans="1:15" ht="13" thickBot="1">
      <c r="A159" s="10" t="s">
        <v>29</v>
      </c>
      <c r="B159">
        <f>richard!Y162</f>
        <v>6332.7643028289585</v>
      </c>
      <c r="C159">
        <f>richard!Z162</f>
        <v>-5713.8960864035917</v>
      </c>
      <c r="D159">
        <f>richard!AA162</f>
        <v>-145.302356345936</v>
      </c>
      <c r="E159">
        <f>richard!AB162</f>
        <v>8991.6133485618229</v>
      </c>
      <c r="F159" s="47">
        <f>rainer!L162</f>
        <v>6332.6241024121964</v>
      </c>
      <c r="G159" s="47">
        <f>rainer!M162</f>
        <v>-5713.7688045404293</v>
      </c>
      <c r="H159" s="47">
        <f>rainer!N162</f>
        <v>-286.38781141274785</v>
      </c>
      <c r="I159">
        <f t="shared" si="12"/>
        <v>-0.14020041676212713</v>
      </c>
      <c r="J159">
        <f t="shared" si="13"/>
        <v>0.12728186316235224</v>
      </c>
      <c r="K159">
        <f t="shared" si="14"/>
        <v>-141.08545506681185</v>
      </c>
      <c r="M159">
        <f t="shared" si="15"/>
        <v>0.18935899648644608</v>
      </c>
      <c r="N159">
        <f t="shared" si="16"/>
        <v>-2.2139387163170253E-5</v>
      </c>
      <c r="O159">
        <f t="shared" si="17"/>
        <v>-2.2276341153532163E-5</v>
      </c>
    </row>
    <row r="160" spans="1:15" ht="13" thickBot="1">
      <c r="A160" s="10" t="s">
        <v>30</v>
      </c>
      <c r="B160">
        <f>richard!Y141</f>
        <v>2320.1737240522702</v>
      </c>
      <c r="C160">
        <f>richard!Z141</f>
        <v>2225.8133454839904</v>
      </c>
      <c r="D160">
        <f>richard!AA141</f>
        <v>-441.78643644559583</v>
      </c>
      <c r="E160">
        <f>richard!AB141</f>
        <v>2730.2263012493868</v>
      </c>
      <c r="F160" s="47">
        <f>rainer!L163</f>
        <v>2320.2921526393334</v>
      </c>
      <c r="G160" s="47">
        <f>rainer!M163</f>
        <v>2225.9281230887964</v>
      </c>
      <c r="H160" s="47">
        <f>rainer!N163</f>
        <v>-115.10991552351379</v>
      </c>
      <c r="I160">
        <f t="shared" si="12"/>
        <v>0.11842858706313564</v>
      </c>
      <c r="J160">
        <f t="shared" si="13"/>
        <v>0.11477760480602228</v>
      </c>
      <c r="K160">
        <f t="shared" si="14"/>
        <v>326.67652092208203</v>
      </c>
      <c r="M160">
        <f t="shared" si="15"/>
        <v>0.16492188696100382</v>
      </c>
      <c r="N160">
        <f t="shared" si="16"/>
        <v>5.1040377363007093E-5</v>
      </c>
      <c r="O160">
        <f t="shared" si="17"/>
        <v>5.1563931294758881E-5</v>
      </c>
    </row>
    <row r="161" spans="1:15" ht="13" thickBot="1">
      <c r="A161" s="10" t="s">
        <v>31</v>
      </c>
      <c r="B161">
        <f>richard!Y142</f>
        <v>3721.083188491597</v>
      </c>
      <c r="C161">
        <f>richard!Z142</f>
        <v>2282.7963434651638</v>
      </c>
      <c r="D161">
        <f>richard!AA142</f>
        <v>-337.4972787261338</v>
      </c>
      <c r="E161">
        <f>richard!AB142</f>
        <v>3995.6663306680111</v>
      </c>
      <c r="F161" s="47">
        <f>rainer!L164</f>
        <v>3721.1837119781767</v>
      </c>
      <c r="G161" s="47">
        <f>rainer!M164</f>
        <v>2282.8590505005618</v>
      </c>
      <c r="H161" s="47">
        <f>rainer!N164</f>
        <v>-164.20023838111479</v>
      </c>
      <c r="I161">
        <f t="shared" si="12"/>
        <v>0.10052348657973198</v>
      </c>
      <c r="J161">
        <f t="shared" si="13"/>
        <v>6.270703539803435E-2</v>
      </c>
      <c r="K161">
        <f t="shared" si="14"/>
        <v>173.29704034501901</v>
      </c>
      <c r="M161">
        <f t="shared" si="15"/>
        <v>0.11847845222890063</v>
      </c>
      <c r="N161">
        <f t="shared" si="16"/>
        <v>2.7013846764983774E-5</v>
      </c>
      <c r="O161">
        <f t="shared" si="17"/>
        <v>2.7468640862555486E-5</v>
      </c>
    </row>
    <row r="162" spans="1:15" ht="13" thickBot="1">
      <c r="A162" s="10" t="s">
        <v>32</v>
      </c>
      <c r="B162">
        <f>richard!Y143</f>
        <v>3554.8855378808407</v>
      </c>
      <c r="C162">
        <f>richard!Z143</f>
        <v>2641.740533209791</v>
      </c>
      <c r="D162">
        <f>richard!AA143</f>
        <v>-320.8387829359458</v>
      </c>
      <c r="E162">
        <f>richard!AB143</f>
        <v>4002.4383737958929</v>
      </c>
      <c r="F162" s="47">
        <f>rainer!L165</f>
        <v>3554.9858651597942</v>
      </c>
      <c r="G162" s="47">
        <f>rainer!M165</f>
        <v>2641.8152171920437</v>
      </c>
      <c r="H162" s="47">
        <f>rainer!N165</f>
        <v>-140.88649621097238</v>
      </c>
      <c r="I162">
        <f t="shared" si="12"/>
        <v>0.10032727895350035</v>
      </c>
      <c r="J162">
        <f t="shared" si="13"/>
        <v>7.4683982252736314E-2</v>
      </c>
      <c r="K162">
        <f t="shared" si="14"/>
        <v>179.95228672497342</v>
      </c>
      <c r="M162">
        <f t="shared" si="15"/>
        <v>0.12507301910220489</v>
      </c>
      <c r="N162">
        <f t="shared" si="16"/>
        <v>2.8221569018528493E-5</v>
      </c>
      <c r="O162">
        <f t="shared" si="17"/>
        <v>2.8269949301040479E-5</v>
      </c>
    </row>
    <row r="163" spans="1:15" ht="13" thickBot="1">
      <c r="A163" s="10" t="s">
        <v>33</v>
      </c>
      <c r="B163">
        <f>richard!Y144</f>
        <v>3012.0101291508995</v>
      </c>
      <c r="C163">
        <f>richard!Z144</f>
        <v>2666.6113131601433</v>
      </c>
      <c r="D163">
        <f>richard!AA144</f>
        <v>-190.82903309223536</v>
      </c>
      <c r="E163">
        <f>richard!AB144</f>
        <v>3549.5645257461642</v>
      </c>
      <c r="F163" s="47">
        <f>rainer!L166</f>
        <v>3012.041548140623</v>
      </c>
      <c r="G163" s="47">
        <f>rainer!M166</f>
        <v>2666.6385779360553</v>
      </c>
      <c r="H163" s="47">
        <f>rainer!N166</f>
        <v>-125.78406663309192</v>
      </c>
      <c r="I163">
        <f t="shared" si="12"/>
        <v>3.1418989723533741E-2</v>
      </c>
      <c r="J163">
        <f t="shared" si="13"/>
        <v>2.726477591204457E-2</v>
      </c>
      <c r="K163">
        <f t="shared" si="14"/>
        <v>65.044966459143438</v>
      </c>
      <c r="M163">
        <f t="shared" si="15"/>
        <v>4.1599530295203149E-2</v>
      </c>
      <c r="N163">
        <f t="shared" si="16"/>
        <v>1.0431127599461283E-5</v>
      </c>
      <c r="O163">
        <f t="shared" si="17"/>
        <v>1.0224398663409109E-5</v>
      </c>
    </row>
    <row r="164" spans="1:15" ht="13" thickBot="1">
      <c r="A164" s="10" t="s">
        <v>34</v>
      </c>
      <c r="B164">
        <f>richard!Y145</f>
        <v>3827.8739846330523</v>
      </c>
      <c r="C164">
        <f>richard!Z145</f>
        <v>2709.9961320477169</v>
      </c>
      <c r="D164">
        <f>richard!AA145</f>
        <v>-148.99329433626338</v>
      </c>
      <c r="E164">
        <f>richard!AB145</f>
        <v>4274.9279070918647</v>
      </c>
      <c r="F164" s="47">
        <f>rainer!L167</f>
        <v>3827.8728078665845</v>
      </c>
      <c r="G164" s="47">
        <f>rainer!M167</f>
        <v>2709.9958868930903</v>
      </c>
      <c r="H164" s="47">
        <f>rainer!N167</f>
        <v>-150.72532299144609</v>
      </c>
      <c r="I164">
        <f t="shared" si="12"/>
        <v>-1.176766467779089E-3</v>
      </c>
      <c r="J164">
        <f t="shared" si="13"/>
        <v>-2.451546265547222E-4</v>
      </c>
      <c r="K164">
        <f t="shared" si="14"/>
        <v>-1.7320286551827166</v>
      </c>
      <c r="M164">
        <f t="shared" si="15"/>
        <v>1.2020316595707699E-3</v>
      </c>
      <c r="N164">
        <f t="shared" si="16"/>
        <v>-3.0742047263449819E-7</v>
      </c>
      <c r="O164">
        <f t="shared" si="17"/>
        <v>-9.046309912882668E-8</v>
      </c>
    </row>
    <row r="165" spans="1:15" ht="13" thickBot="1">
      <c r="A165" s="10" t="s">
        <v>35</v>
      </c>
      <c r="B165">
        <f>richard!Y146</f>
        <v>3970.2430817427635</v>
      </c>
      <c r="C165">
        <f>richard!Z146</f>
        <v>3253.9826700953458</v>
      </c>
      <c r="D165">
        <f>richard!AA146</f>
        <v>-79.269647199174187</v>
      </c>
      <c r="E165">
        <f>richard!AB146</f>
        <v>4671.9531230561215</v>
      </c>
      <c r="F165" s="47">
        <f>rainer!L168</f>
        <v>3970.1921082836379</v>
      </c>
      <c r="G165" s="47">
        <f>rainer!M168</f>
        <v>3253.9407112551753</v>
      </c>
      <c r="H165" s="47">
        <f>rainer!N168</f>
        <v>-161.00540239987822</v>
      </c>
      <c r="I165">
        <f t="shared" si="12"/>
        <v>-5.0973459125543741E-2</v>
      </c>
      <c r="J165">
        <f t="shared" si="13"/>
        <v>-4.195884017053686E-2</v>
      </c>
      <c r="K165">
        <f t="shared" si="14"/>
        <v>-81.735755200704034</v>
      </c>
      <c r="M165">
        <f t="shared" si="15"/>
        <v>6.6021495012458908E-2</v>
      </c>
      <c r="N165">
        <f t="shared" si="16"/>
        <v>-1.283904096710831E-5</v>
      </c>
      <c r="O165">
        <f t="shared" si="17"/>
        <v>-1.2894777100702506E-5</v>
      </c>
    </row>
    <row r="166" spans="1:15" ht="13" thickBot="1">
      <c r="A166" s="10" t="s">
        <v>36</v>
      </c>
      <c r="B166">
        <f>richard!Y147</f>
        <v>4369.4562597316481</v>
      </c>
      <c r="C166">
        <f>richard!Z147</f>
        <v>3559.8844182895064</v>
      </c>
      <c r="D166">
        <f>richard!AA147</f>
        <v>-68.205419238869581</v>
      </c>
      <c r="E166">
        <f>richard!AB147</f>
        <v>5172.8956520729353</v>
      </c>
      <c r="F166" s="47">
        <f>rainer!L169</f>
        <v>4369.3665973755296</v>
      </c>
      <c r="G166" s="47">
        <f>rainer!M169</f>
        <v>3559.8109631550938</v>
      </c>
      <c r="H166" s="47">
        <f>rainer!N169</f>
        <v>-198.47447724247604</v>
      </c>
      <c r="I166">
        <f t="shared" si="12"/>
        <v>-8.9662356118424213E-2</v>
      </c>
      <c r="J166">
        <f t="shared" si="13"/>
        <v>-7.3455134412597545E-2</v>
      </c>
      <c r="K166">
        <f t="shared" si="14"/>
        <v>-130.26905800360646</v>
      </c>
      <c r="M166">
        <f t="shared" si="15"/>
        <v>0.11590942531252536</v>
      </c>
      <c r="N166">
        <f t="shared" si="16"/>
        <v>-2.052067596531729E-5</v>
      </c>
      <c r="O166">
        <f t="shared" si="17"/>
        <v>-2.0634560422695473E-5</v>
      </c>
    </row>
    <row r="167" spans="1:15" ht="13" thickBot="1">
      <c r="A167" s="10" t="s">
        <v>37</v>
      </c>
      <c r="B167">
        <f>richard!Y148</f>
        <v>4167.3774274057869</v>
      </c>
      <c r="C167">
        <f>richard!Z148</f>
        <v>3866.3013092767928</v>
      </c>
      <c r="D167">
        <f>richard!AA148</f>
        <v>-32.108512573820462</v>
      </c>
      <c r="E167">
        <f>richard!AB148</f>
        <v>5184.8934231123385</v>
      </c>
      <c r="F167" s="47">
        <f>rainer!L170</f>
        <v>4167.2794327912661</v>
      </c>
      <c r="G167" s="47">
        <f>rainer!M170</f>
        <v>3866.2099900720441</v>
      </c>
      <c r="H167" s="47">
        <f>rainer!N170</f>
        <v>-182.22521268482342</v>
      </c>
      <c r="I167">
        <f t="shared" si="12"/>
        <v>-9.799461452075775E-2</v>
      </c>
      <c r="J167">
        <f t="shared" si="13"/>
        <v>-9.1319204748742777E-2</v>
      </c>
      <c r="K167">
        <f t="shared" si="14"/>
        <v>-150.11670011100296</v>
      </c>
      <c r="M167">
        <f t="shared" si="15"/>
        <v>0.13394827968665635</v>
      </c>
      <c r="N167">
        <f t="shared" si="16"/>
        <v>-2.3515249241426662E-5</v>
      </c>
      <c r="O167">
        <f t="shared" si="17"/>
        <v>-2.3619825354349442E-5</v>
      </c>
    </row>
    <row r="168" spans="1:15" ht="13" thickBot="1">
      <c r="A168" s="10" t="s">
        <v>38</v>
      </c>
      <c r="B168">
        <f>richard!Y149</f>
        <v>3882.8605042572331</v>
      </c>
      <c r="C168">
        <f>richard!Z149</f>
        <v>4708.0558460765824</v>
      </c>
      <c r="D168">
        <f>richard!AA149</f>
        <v>-15.716473960043004</v>
      </c>
      <c r="E168">
        <f>richard!AB149</f>
        <v>5532.8373221912261</v>
      </c>
      <c r="F168" s="47">
        <f>rainer!L171</f>
        <v>3867.2794029930474</v>
      </c>
      <c r="G168" s="47">
        <f>rainer!M171</f>
        <v>4379.9056290266635</v>
      </c>
      <c r="H168" s="47">
        <f>rainer!N171</f>
        <v>-164.66915464370163</v>
      </c>
      <c r="I168">
        <f t="shared" si="12"/>
        <v>-15.581101264185691</v>
      </c>
      <c r="J168">
        <f t="shared" si="13"/>
        <v>-328.15021704991887</v>
      </c>
      <c r="K168">
        <f t="shared" si="14"/>
        <v>-148.95268068365863</v>
      </c>
      <c r="M168">
        <f t="shared" si="15"/>
        <v>328.51991669686277</v>
      </c>
      <c r="N168">
        <f t="shared" si="16"/>
        <v>-4.0289567007045918E-3</v>
      </c>
      <c r="O168">
        <f t="shared" si="17"/>
        <v>-7.4921755134446336E-2</v>
      </c>
    </row>
    <row r="169" spans="1:15" ht="13" thickBot="1">
      <c r="A169" s="10" t="s">
        <v>39</v>
      </c>
      <c r="B169">
        <f>richard!Y150</f>
        <v>3730.9568895881839</v>
      </c>
      <c r="C169">
        <f>richard!Z150</f>
        <v>5364.662748910474</v>
      </c>
      <c r="D169">
        <f>richard!AA150</f>
        <v>14.391335915973514</v>
      </c>
      <c r="E169">
        <f>richard!AB150</f>
        <v>5926.7328374943563</v>
      </c>
      <c r="F169" s="47">
        <f>rainer!L172</f>
        <v>3730.8557740043675</v>
      </c>
      <c r="G169" s="47">
        <f>rainer!M172</f>
        <v>5364.5163273357712</v>
      </c>
      <c r="H169" s="47">
        <f>rainer!N172</f>
        <v>-158.63728647881931</v>
      </c>
      <c r="I169">
        <f t="shared" si="12"/>
        <v>-0.10111558381640862</v>
      </c>
      <c r="J169">
        <f t="shared" si="13"/>
        <v>-0.14642157470279926</v>
      </c>
      <c r="K169">
        <f t="shared" si="14"/>
        <v>-173.02862239479282</v>
      </c>
      <c r="M169">
        <f t="shared" si="15"/>
        <v>0.17794279650769956</v>
      </c>
      <c r="N169">
        <f t="shared" si="16"/>
        <v>-2.7102517476273324E-5</v>
      </c>
      <c r="O169">
        <f t="shared" si="17"/>
        <v>-2.7294459699317935E-5</v>
      </c>
    </row>
    <row r="170" spans="1:15" ht="13" thickBot="1">
      <c r="A170" s="10" t="s">
        <v>40</v>
      </c>
      <c r="B170">
        <f>richard!Y151</f>
        <v>4907.6926935445026</v>
      </c>
      <c r="C170">
        <f>richard!Z151</f>
        <v>6501.5657214136018</v>
      </c>
      <c r="D170">
        <f>richard!AA151</f>
        <v>-19.864765481725044</v>
      </c>
      <c r="E170">
        <f>richard!AB151</f>
        <v>7550.4081135943452</v>
      </c>
      <c r="F170" s="47">
        <f>rainer!L173</f>
        <v>4907.5460417959048</v>
      </c>
      <c r="G170" s="47">
        <f>rainer!M173</f>
        <v>6501.3699474083951</v>
      </c>
      <c r="H170" s="47">
        <f>rainer!N173</f>
        <v>-211.10995672460558</v>
      </c>
      <c r="I170">
        <f t="shared" si="12"/>
        <v>-0.14665174859783292</v>
      </c>
      <c r="J170">
        <f t="shared" si="13"/>
        <v>-0.19577400520665833</v>
      </c>
      <c r="K170">
        <f t="shared" si="14"/>
        <v>-191.24519124288054</v>
      </c>
      <c r="M170">
        <f t="shared" si="15"/>
        <v>0.24461029512565222</v>
      </c>
      <c r="N170">
        <f t="shared" si="16"/>
        <v>-2.9882908351516159E-5</v>
      </c>
      <c r="O170">
        <f t="shared" si="17"/>
        <v>-3.0112731130567126E-5</v>
      </c>
    </row>
    <row r="171" spans="1:15" ht="13" thickBot="1">
      <c r="A171" s="10" t="s">
        <v>41</v>
      </c>
      <c r="B171">
        <f>richard!Y152</f>
        <v>5236.2541089375754</v>
      </c>
      <c r="C171">
        <f>richard!Z152</f>
        <v>8287.9476271100248</v>
      </c>
      <c r="D171">
        <f>richard!AA152</f>
        <v>-186.6791209102671</v>
      </c>
      <c r="E171">
        <f>richard!AB152</f>
        <v>9171.2987274884053</v>
      </c>
      <c r="F171" s="47">
        <f>rainer!L174</f>
        <v>5236.2441387943154</v>
      </c>
      <c r="G171" s="47">
        <f>rainer!M174</f>
        <v>8287.9305145555045</v>
      </c>
      <c r="H171" s="47">
        <f>rainer!N174</f>
        <v>-199.30125902136751</v>
      </c>
      <c r="I171">
        <f t="shared" si="12"/>
        <v>-9.9701432600340922E-3</v>
      </c>
      <c r="J171">
        <f t="shared" si="13"/>
        <v>-1.7112554520281265E-2</v>
      </c>
      <c r="K171">
        <f t="shared" si="14"/>
        <v>-12.622138111100412</v>
      </c>
      <c r="M171">
        <f t="shared" si="15"/>
        <v>1.980513263866723E-2</v>
      </c>
      <c r="N171">
        <f t="shared" si="16"/>
        <v>-1.9040638663440535E-6</v>
      </c>
      <c r="O171">
        <f t="shared" si="17"/>
        <v>-2.0647560317051041E-6</v>
      </c>
    </row>
    <row r="172" spans="1:15" ht="13" thickBot="1">
      <c r="A172" s="10" t="s">
        <v>42</v>
      </c>
      <c r="B172">
        <f>richard!Y153</f>
        <v>5447.5536015533116</v>
      </c>
      <c r="C172">
        <f>richard!Z153</f>
        <v>9853.080435872751</v>
      </c>
      <c r="D172">
        <f>richard!AA153</f>
        <v>-254.54463364712728</v>
      </c>
      <c r="E172">
        <f>richard!AB153</f>
        <v>10603.760329252857</v>
      </c>
      <c r="F172" s="47">
        <f>rainer!L175</f>
        <v>6491.6623376490907</v>
      </c>
      <c r="G172" s="47">
        <f>rainer!M175</f>
        <v>8607.0294326309577</v>
      </c>
      <c r="H172" s="47">
        <f>rainer!N175</f>
        <v>-246.14809934989717</v>
      </c>
      <c r="I172">
        <f t="shared" si="12"/>
        <v>1044.108736095779</v>
      </c>
      <c r="J172">
        <f t="shared" si="13"/>
        <v>-1246.0510032417933</v>
      </c>
      <c r="K172">
        <f t="shared" si="14"/>
        <v>8.3965342972301187</v>
      </c>
      <c r="M172">
        <f t="shared" si="15"/>
        <v>1625.6709862304258</v>
      </c>
      <c r="N172">
        <f t="shared" si="16"/>
        <v>0.16083842347134394</v>
      </c>
      <c r="O172">
        <f t="shared" si="17"/>
        <v>-0.14477131895445441</v>
      </c>
    </row>
    <row r="173" spans="1:15" ht="13" thickBot="1">
      <c r="A173" s="10" t="s">
        <v>43</v>
      </c>
      <c r="B173">
        <f>richard!Y179</f>
        <v>-8.4945178280734677</v>
      </c>
      <c r="C173">
        <f>richard!Z179</f>
        <v>155.54042743560669</v>
      </c>
      <c r="D173">
        <f>richard!AA179</f>
        <v>-2.3357563294579364</v>
      </c>
      <c r="E173">
        <f>richard!AB179</f>
        <v>566.32855191449687</v>
      </c>
      <c r="F173" s="47">
        <f>rainer!L176</f>
        <v>-8.4947038744899945</v>
      </c>
      <c r="G173" s="47">
        <f>rainer!M176</f>
        <v>155.54050587107824</v>
      </c>
      <c r="H173" s="47">
        <f>rainer!N176</f>
        <v>-2.0915433323875945</v>
      </c>
      <c r="I173">
        <f t="shared" si="12"/>
        <v>-1.8604641652686382E-4</v>
      </c>
      <c r="J173">
        <f t="shared" si="13"/>
        <v>7.8435471550619695E-5</v>
      </c>
      <c r="K173">
        <f t="shared" si="14"/>
        <v>0.24421299707034194</v>
      </c>
      <c r="M173">
        <f t="shared" si="15"/>
        <v>2.019044137701189E-4</v>
      </c>
      <c r="N173">
        <f t="shared" si="16"/>
        <v>2.1901459930294942E-5</v>
      </c>
      <c r="O173">
        <f t="shared" si="17"/>
        <v>5.0427681915623932E-7</v>
      </c>
    </row>
    <row r="174" spans="1:15" ht="13" thickBot="1">
      <c r="A174" s="10" t="s">
        <v>44</v>
      </c>
      <c r="B174">
        <f>richard!Y180</f>
        <v>-16.46906976778445</v>
      </c>
      <c r="C174">
        <f>richard!Z180</f>
        <v>151.57858679174009</v>
      </c>
      <c r="D174">
        <f>richard!AA180</f>
        <v>-2.3386761154986075</v>
      </c>
      <c r="E174">
        <f>richard!AB180</f>
        <v>570.99734331627565</v>
      </c>
      <c r="F174" s="47">
        <f>rainer!L177</f>
        <v>-16.468561376104791</v>
      </c>
      <c r="G174" s="47">
        <f>rainer!M177</f>
        <v>151.57968881914621</v>
      </c>
      <c r="H174" s="47">
        <f>rainer!N177</f>
        <v>-2.0945132438858636</v>
      </c>
      <c r="I174">
        <f t="shared" si="12"/>
        <v>5.0839167965932575E-4</v>
      </c>
      <c r="J174">
        <f t="shared" si="13"/>
        <v>1.1020274061195323E-3</v>
      </c>
      <c r="K174">
        <f t="shared" si="14"/>
        <v>0.24416287161274397</v>
      </c>
      <c r="M174">
        <f t="shared" si="15"/>
        <v>1.2136418350507596E-3</v>
      </c>
      <c r="N174">
        <f t="shared" si="16"/>
        <v>-3.0870436588163755E-5</v>
      </c>
      <c r="O174">
        <f t="shared" si="17"/>
        <v>7.2702841304443547E-6</v>
      </c>
    </row>
    <row r="175" spans="1:15" ht="13" thickBot="1">
      <c r="A175" s="10" t="s">
        <v>45</v>
      </c>
      <c r="B175">
        <f>richard!Y181</f>
        <v>-9.3440324681484839</v>
      </c>
      <c r="C175">
        <f>richard!Z181</f>
        <v>145.96330887703789</v>
      </c>
      <c r="D175">
        <f>richard!AA181</f>
        <v>-2.3415301591728479</v>
      </c>
      <c r="E175">
        <f>richard!AB181</f>
        <v>575.93361592648409</v>
      </c>
      <c r="F175" s="47">
        <f>rainer!L178</f>
        <v>-9.3445608900712305</v>
      </c>
      <c r="G175" s="47">
        <f>rainer!M178</f>
        <v>145.96299552687961</v>
      </c>
      <c r="H175" s="47">
        <f>rainer!N178</f>
        <v>-2.0972583557951765</v>
      </c>
      <c r="I175">
        <f t="shared" si="12"/>
        <v>-5.2842192274660249E-4</v>
      </c>
      <c r="J175">
        <f t="shared" si="13"/>
        <v>-3.1335015827949064E-4</v>
      </c>
      <c r="K175">
        <f t="shared" si="14"/>
        <v>0.2442718033776714</v>
      </c>
      <c r="M175">
        <f t="shared" si="15"/>
        <v>6.1434359289651438E-4</v>
      </c>
      <c r="N175">
        <f t="shared" si="16"/>
        <v>5.6548609288646257E-5</v>
      </c>
      <c r="O175">
        <f t="shared" si="17"/>
        <v>-2.1467780730889841E-6</v>
      </c>
    </row>
    <row r="176" spans="1:15" ht="13" thickBot="1">
      <c r="A176" s="10" t="s">
        <v>46</v>
      </c>
      <c r="B176">
        <f>richard!Y182</f>
        <v>3.6083876051675539</v>
      </c>
      <c r="C176">
        <f>richard!Z182</f>
        <v>150.77831519924982</v>
      </c>
      <c r="D176">
        <f>richard!AA182</f>
        <v>-2.3356368349523109</v>
      </c>
      <c r="E176">
        <f>richard!AB182</f>
        <v>570.18109715593425</v>
      </c>
      <c r="F176" s="47">
        <f>rainer!L179</f>
        <v>3.6073730840560785</v>
      </c>
      <c r="G176" s="47">
        <f>rainer!M179</f>
        <v>150.77793573716096</v>
      </c>
      <c r="H176" s="47">
        <f>rainer!N179</f>
        <v>-2.0915934966906207</v>
      </c>
      <c r="I176">
        <f t="shared" si="12"/>
        <v>-1.0145211114753749E-3</v>
      </c>
      <c r="J176">
        <f t="shared" si="13"/>
        <v>-3.794620888584177E-4</v>
      </c>
      <c r="K176">
        <f t="shared" si="14"/>
        <v>0.24404333826169022</v>
      </c>
      <c r="M176">
        <f t="shared" si="15"/>
        <v>1.0831641438443316E-3</v>
      </c>
      <c r="N176">
        <f t="shared" si="16"/>
        <v>-2.8123542750800313E-4</v>
      </c>
      <c r="O176">
        <f t="shared" si="17"/>
        <v>-2.5166950787806473E-6</v>
      </c>
    </row>
    <row r="177" spans="1:15" ht="13" thickBot="1">
      <c r="A177" s="10" t="s">
        <v>47</v>
      </c>
      <c r="B177">
        <f>richard!Y183</f>
        <v>-25.81765477359118</v>
      </c>
      <c r="C177">
        <f>richard!Z183</f>
        <v>159.69757348266091</v>
      </c>
      <c r="D177">
        <f>richard!AA183</f>
        <v>-2.3379060601049702</v>
      </c>
      <c r="E177">
        <f>richard!AB183</f>
        <v>563.93025075250682</v>
      </c>
      <c r="F177" s="47">
        <f>rainer!L180</f>
        <v>-25.817764908550068</v>
      </c>
      <c r="G177" s="47">
        <f>rainer!M180</f>
        <v>159.69775978727009</v>
      </c>
      <c r="H177" s="47">
        <f>rainer!N180</f>
        <v>-2.0942433234415461</v>
      </c>
      <c r="I177">
        <f t="shared" si="12"/>
        <v>-1.1013495888789748E-4</v>
      </c>
      <c r="J177">
        <f t="shared" si="13"/>
        <v>1.8630460917279379E-4</v>
      </c>
      <c r="K177">
        <f t="shared" si="14"/>
        <v>0.24366273666342408</v>
      </c>
      <c r="M177">
        <f t="shared" si="15"/>
        <v>2.1642346584477919E-4</v>
      </c>
      <c r="N177">
        <f t="shared" si="16"/>
        <v>4.2658595458596065E-6</v>
      </c>
      <c r="O177">
        <f t="shared" si="17"/>
        <v>1.1666075305061644E-6</v>
      </c>
    </row>
    <row r="178" spans="1:15" ht="13" thickBot="1">
      <c r="A178" s="10" t="s">
        <v>48</v>
      </c>
      <c r="B178">
        <f>richard!Y184</f>
        <v>-23.536258058080847</v>
      </c>
      <c r="C178">
        <f>richard!Z184</f>
        <v>145.6824649758999</v>
      </c>
      <c r="D178">
        <f>richard!AA184</f>
        <v>-2.3365602535269048</v>
      </c>
      <c r="E178">
        <f>richard!AB184</f>
        <v>577.58665808199794</v>
      </c>
      <c r="F178" s="47">
        <f>rainer!L181</f>
        <v>-23.536862833053306</v>
      </c>
      <c r="G178" s="47">
        <f>rainer!M181</f>
        <v>145.68237717979787</v>
      </c>
      <c r="H178" s="47">
        <f>rainer!N181</f>
        <v>-2.092796744493775</v>
      </c>
      <c r="I178">
        <f t="shared" si="12"/>
        <v>-6.0477497245869927E-4</v>
      </c>
      <c r="J178">
        <f t="shared" si="13"/>
        <v>-8.7796102036463708E-5</v>
      </c>
      <c r="K178">
        <f t="shared" si="14"/>
        <v>0.24376350903312982</v>
      </c>
      <c r="M178">
        <f t="shared" si="15"/>
        <v>6.1111449241956091E-4</v>
      </c>
      <c r="N178">
        <f t="shared" si="16"/>
        <v>2.5694799546921826E-5</v>
      </c>
      <c r="O178">
        <f t="shared" si="17"/>
        <v>-6.0265423818632341E-7</v>
      </c>
    </row>
    <row r="179" spans="1:15" ht="13" thickBot="1">
      <c r="A179" s="10" t="s">
        <v>49</v>
      </c>
      <c r="B179">
        <f>richard!Y185</f>
        <v>2.5556725598591505</v>
      </c>
      <c r="C179">
        <f>richard!Z185</f>
        <v>160.38930394809577</v>
      </c>
      <c r="D179">
        <f>richard!AA185</f>
        <v>-2.3308718010992919</v>
      </c>
      <c r="E179">
        <f>richard!AB185</f>
        <v>560.66727380289331</v>
      </c>
      <c r="F179" s="47">
        <f>rainer!L182</f>
        <v>2.5551898087370901</v>
      </c>
      <c r="G179" s="47">
        <f>rainer!M182</f>
        <v>160.38952014047481</v>
      </c>
      <c r="H179" s="47">
        <f>rainer!N182</f>
        <v>-2.0875181832102641</v>
      </c>
      <c r="I179">
        <f t="shared" si="12"/>
        <v>-4.8275112206042081E-4</v>
      </c>
      <c r="J179">
        <f t="shared" si="13"/>
        <v>2.1619237904246802E-4</v>
      </c>
      <c r="K179">
        <f t="shared" si="14"/>
        <v>0.24335361788902787</v>
      </c>
      <c r="M179">
        <f t="shared" si="15"/>
        <v>5.2894970517681312E-4</v>
      </c>
      <c r="N179">
        <f t="shared" si="16"/>
        <v>-1.8892965227464722E-4</v>
      </c>
      <c r="O179">
        <f t="shared" si="17"/>
        <v>1.3479208545116855E-6</v>
      </c>
    </row>
    <row r="180" spans="1:15" ht="13" thickBot="1">
      <c r="A180" s="10" t="s">
        <v>50</v>
      </c>
      <c r="B180">
        <f>richard!Y186</f>
        <v>-9.7168927924690163</v>
      </c>
      <c r="C180">
        <f>richard!Z186</f>
        <v>165.0899139345197</v>
      </c>
      <c r="D180">
        <f>richard!AA186</f>
        <v>-2.3329991552313842</v>
      </c>
      <c r="E180">
        <f>richard!AB186</f>
        <v>556.92991454381968</v>
      </c>
      <c r="F180" s="47">
        <f>rainer!L183</f>
        <v>-9.7166005301666178</v>
      </c>
      <c r="G180" s="47">
        <f>rainer!M183</f>
        <v>165.08938394321902</v>
      </c>
      <c r="H180" s="47">
        <f>rainer!N183</f>
        <v>-2.08928034646501</v>
      </c>
      <c r="I180">
        <f t="shared" si="12"/>
        <v>2.9226230239842721E-4</v>
      </c>
      <c r="J180">
        <f t="shared" si="13"/>
        <v>-5.2999130068087652E-4</v>
      </c>
      <c r="K180">
        <f t="shared" si="14"/>
        <v>0.2437188087663742</v>
      </c>
      <c r="M180">
        <f t="shared" si="15"/>
        <v>6.0523386570865065E-4</v>
      </c>
      <c r="N180">
        <f t="shared" si="16"/>
        <v>-3.0078657807435414E-5</v>
      </c>
      <c r="O180">
        <f t="shared" si="17"/>
        <v>-3.2103293865531787E-6</v>
      </c>
    </row>
    <row r="181" spans="1:15" ht="13" thickBot="1">
      <c r="A181" s="10" t="s">
        <v>51</v>
      </c>
      <c r="B181">
        <f>richard!Y187</f>
        <v>-18.576130521657209</v>
      </c>
      <c r="C181">
        <f>richard!Z187</f>
        <v>165.10467951576985</v>
      </c>
      <c r="D181">
        <f>richard!AA187</f>
        <v>-2.3370191680019516</v>
      </c>
      <c r="E181">
        <f>richard!AB187</f>
        <v>557.76630209609175</v>
      </c>
      <c r="F181" s="47">
        <f>rainer!L184</f>
        <v>-18.57585172185075</v>
      </c>
      <c r="G181" s="47">
        <f>rainer!M184</f>
        <v>165.10501174287671</v>
      </c>
      <c r="H181" s="47">
        <f>rainer!N184</f>
        <v>-2.0934154381068737</v>
      </c>
      <c r="I181">
        <f t="shared" si="12"/>
        <v>2.7879980645906244E-4</v>
      </c>
      <c r="J181">
        <f t="shared" si="13"/>
        <v>3.3222710686686696E-4</v>
      </c>
      <c r="K181">
        <f t="shared" si="14"/>
        <v>0.24360372989507795</v>
      </c>
      <c r="M181">
        <f t="shared" si="15"/>
        <v>4.3370979078035505E-4</v>
      </c>
      <c r="N181">
        <f t="shared" si="16"/>
        <v>-1.5008722648830718E-5</v>
      </c>
      <c r="O181">
        <f t="shared" si="17"/>
        <v>2.0122169724578367E-6</v>
      </c>
    </row>
    <row r="182" spans="1:15" ht="13" thickBot="1">
      <c r="A182" s="10" t="s">
        <v>52</v>
      </c>
      <c r="B182">
        <f>richard!Y188</f>
        <v>-18.939577932029852</v>
      </c>
      <c r="C182">
        <f>richard!Z188</f>
        <v>137.21275176321043</v>
      </c>
      <c r="D182">
        <f>richard!AA188</f>
        <v>-2.3373563078336446</v>
      </c>
      <c r="E182">
        <f>richard!AB188</f>
        <v>585.52249981903651</v>
      </c>
      <c r="F182" s="47">
        <f>rainer!L185</f>
        <v>-18.940351980384975</v>
      </c>
      <c r="G182" s="47">
        <f>rainer!M185</f>
        <v>137.2132702140137</v>
      </c>
      <c r="H182" s="47">
        <f>rainer!N185</f>
        <v>-2.0932209835471127</v>
      </c>
      <c r="I182">
        <f t="shared" si="12"/>
        <v>-7.7404835512240311E-4</v>
      </c>
      <c r="J182">
        <f t="shared" si="13"/>
        <v>5.1845080326984316E-4</v>
      </c>
      <c r="K182">
        <f t="shared" si="14"/>
        <v>0.24413532428653184</v>
      </c>
      <c r="M182">
        <f t="shared" si="15"/>
        <v>9.316340974217525E-4</v>
      </c>
      <c r="N182">
        <f t="shared" si="16"/>
        <v>4.0867685876377788E-5</v>
      </c>
      <c r="O182">
        <f t="shared" si="17"/>
        <v>3.7784304860689294E-6</v>
      </c>
    </row>
    <row r="183" spans="1:15" ht="13" thickBot="1">
      <c r="A183" s="10" t="s">
        <v>53</v>
      </c>
      <c r="B183">
        <f>richard!Y189</f>
        <v>-11.045802046760077</v>
      </c>
      <c r="C183">
        <f>richard!Z189</f>
        <v>133.0154721946372</v>
      </c>
      <c r="D183">
        <f>richard!AA189</f>
        <v>-2.3342484645447783</v>
      </c>
      <c r="E183">
        <f>richard!AB189</f>
        <v>588.96637394173626</v>
      </c>
      <c r="F183" s="47">
        <f>rainer!L186</f>
        <v>-11.046133333031181</v>
      </c>
      <c r="G183" s="47">
        <f>rainer!M186</f>
        <v>133.01583858059317</v>
      </c>
      <c r="H183" s="47">
        <f>rainer!N186</f>
        <v>-2.0904590684159103</v>
      </c>
      <c r="I183">
        <f t="shared" si="12"/>
        <v>-3.3128627110379227E-4</v>
      </c>
      <c r="J183">
        <f t="shared" si="13"/>
        <v>3.6638595597082713E-4</v>
      </c>
      <c r="K183">
        <f t="shared" si="14"/>
        <v>0.24378939612886796</v>
      </c>
      <c r="M183">
        <f t="shared" si="15"/>
        <v>4.9395269222316451E-4</v>
      </c>
      <c r="N183">
        <f t="shared" si="16"/>
        <v>2.9991152660917925E-5</v>
      </c>
      <c r="O183">
        <f t="shared" si="17"/>
        <v>2.7544536040257865E-6</v>
      </c>
    </row>
    <row r="184" spans="1:15" ht="13" thickBot="1">
      <c r="A184" s="10" t="s">
        <v>54</v>
      </c>
      <c r="B184">
        <f>richard!Y190</f>
        <v>-1.1855292696241584</v>
      </c>
      <c r="C184">
        <f>richard!Z190</f>
        <v>142.41895231543469</v>
      </c>
      <c r="D184">
        <f>richard!AA190</f>
        <v>-2.3344429492647478</v>
      </c>
      <c r="E184">
        <f>richard!AB190</f>
        <v>578.83240872859255</v>
      </c>
      <c r="F184" s="47">
        <f>rainer!L187</f>
        <v>-1.1858711576281245</v>
      </c>
      <c r="G184" s="47">
        <f>rainer!M187</f>
        <v>142.41923641492747</v>
      </c>
      <c r="H184" s="47">
        <f>rainer!N187</f>
        <v>-2.0904615895934455</v>
      </c>
      <c r="I184">
        <f t="shared" si="12"/>
        <v>-3.4188800396606212E-4</v>
      </c>
      <c r="J184">
        <f t="shared" si="13"/>
        <v>2.8409949277374835E-4</v>
      </c>
      <c r="K184">
        <f t="shared" si="14"/>
        <v>0.2439813596713023</v>
      </c>
      <c r="M184">
        <f t="shared" si="15"/>
        <v>4.4452213561328887E-4</v>
      </c>
      <c r="N184">
        <f t="shared" si="16"/>
        <v>2.8830113774744006E-4</v>
      </c>
      <c r="O184">
        <f t="shared" si="17"/>
        <v>1.9948112342496094E-6</v>
      </c>
    </row>
    <row r="185" spans="1:15" ht="13" thickBot="1">
      <c r="A185" s="10" t="s">
        <v>55</v>
      </c>
      <c r="B185">
        <f>richard!Y173</f>
        <v>2.4869842898667898</v>
      </c>
      <c r="C185">
        <f>richard!Z173</f>
        <v>168.46706243486287</v>
      </c>
      <c r="D185">
        <f>richard!AA173</f>
        <v>-2.3440809344214131</v>
      </c>
      <c r="E185">
        <f>richard!AB173</f>
        <v>552.61991317203956</v>
      </c>
      <c r="F185" s="47">
        <f>rainer!L188</f>
        <v>2.486233443026542</v>
      </c>
      <c r="G185" s="47">
        <f>rainer!M188</f>
        <v>168.46633377203597</v>
      </c>
      <c r="H185" s="47">
        <f>rainer!N188</f>
        <v>-2.0999510998510047</v>
      </c>
      <c r="I185">
        <f t="shared" si="12"/>
        <v>-7.5084684024773196E-4</v>
      </c>
      <c r="J185">
        <f t="shared" si="13"/>
        <v>-7.2866282690142725E-4</v>
      </c>
      <c r="K185">
        <f t="shared" si="14"/>
        <v>0.24412983457040838</v>
      </c>
      <c r="M185">
        <f t="shared" si="15"/>
        <v>1.0462889146014987E-3</v>
      </c>
      <c r="N185">
        <f t="shared" si="16"/>
        <v>-3.020017457949206E-4</v>
      </c>
      <c r="O185">
        <f t="shared" si="17"/>
        <v>-4.3252726558852633E-6</v>
      </c>
    </row>
    <row r="186" spans="1:15" ht="13" thickBot="1">
      <c r="A186" s="10" t="s">
        <v>56</v>
      </c>
      <c r="B186">
        <f>richard!Y174</f>
        <v>-9.7855774156909128</v>
      </c>
      <c r="C186">
        <f>richard!Z174</f>
        <v>173.16768372020917</v>
      </c>
      <c r="D186">
        <f>richard!AA174</f>
        <v>-2.3342143990449955</v>
      </c>
      <c r="E186">
        <f>richard!AB174</f>
        <v>548.89833141892609</v>
      </c>
      <c r="F186" s="47">
        <f>rainer!L189</f>
        <v>-9.7856403277328372</v>
      </c>
      <c r="G186" s="47">
        <f>rainer!M189</f>
        <v>173.16672958337472</v>
      </c>
      <c r="H186" s="47">
        <f>rainer!N189</f>
        <v>-2.090236765508493</v>
      </c>
      <c r="I186">
        <f t="shared" si="12"/>
        <v>-6.2912041924434448E-5</v>
      </c>
      <c r="J186">
        <f t="shared" si="13"/>
        <v>-9.541368344514467E-4</v>
      </c>
      <c r="K186">
        <f t="shared" si="14"/>
        <v>0.24397763353650248</v>
      </c>
      <c r="M186">
        <f t="shared" si="15"/>
        <v>9.5620867172188379E-4</v>
      </c>
      <c r="N186">
        <f t="shared" si="16"/>
        <v>6.429016376796476E-6</v>
      </c>
      <c r="O186">
        <f t="shared" si="17"/>
        <v>-5.5099315945217854E-6</v>
      </c>
    </row>
    <row r="187" spans="1:15" ht="13" thickBot="1">
      <c r="A187" s="10" t="s">
        <v>57</v>
      </c>
      <c r="B187">
        <f>richard!Y175</f>
        <v>-18.644901988121759</v>
      </c>
      <c r="C187">
        <f>richard!Z175</f>
        <v>173.19244638588154</v>
      </c>
      <c r="D187">
        <f>richard!AA175</f>
        <v>-2.3382347991991779</v>
      </c>
      <c r="E187">
        <f>richard!AB175</f>
        <v>549.73832487272352</v>
      </c>
      <c r="F187" s="47">
        <f>rainer!L190</f>
        <v>-18.644554662931988</v>
      </c>
      <c r="G187" s="47">
        <f>rainer!M190</f>
        <v>173.19238466403144</v>
      </c>
      <c r="H187" s="47">
        <f>rainer!N190</f>
        <v>-2.0937886213581791</v>
      </c>
      <c r="I187">
        <f t="shared" si="12"/>
        <v>3.4732518977165228E-4</v>
      </c>
      <c r="J187">
        <f t="shared" si="13"/>
        <v>-6.1721850102003373E-5</v>
      </c>
      <c r="K187">
        <f t="shared" si="14"/>
        <v>0.24444617784099876</v>
      </c>
      <c r="M187">
        <f t="shared" si="15"/>
        <v>3.527667419555427E-4</v>
      </c>
      <c r="N187">
        <f t="shared" si="16"/>
        <v>-1.8628773711725275E-5</v>
      </c>
      <c r="O187">
        <f t="shared" si="17"/>
        <v>-3.5637739050556392E-7</v>
      </c>
    </row>
    <row r="188" spans="1:15" ht="13" thickBot="1">
      <c r="A188" s="10" t="s">
        <v>58</v>
      </c>
      <c r="B188">
        <f>richard!Y176</f>
        <v>-18.87072438986473</v>
      </c>
      <c r="C188">
        <f>richard!Z176</f>
        <v>129.11497632222503</v>
      </c>
      <c r="D188">
        <f>richard!AA176</f>
        <v>-2.3371862943718682</v>
      </c>
      <c r="E188">
        <f>richard!AB176</f>
        <v>593.56567754054174</v>
      </c>
      <c r="F188" s="47">
        <f>rainer!L191</f>
        <v>-18.871060323758886</v>
      </c>
      <c r="G188" s="47">
        <f>rainer!M191</f>
        <v>129.11601810936159</v>
      </c>
      <c r="H188" s="47">
        <f>rainer!N191</f>
        <v>-2.0930826342001865</v>
      </c>
      <c r="I188">
        <f t="shared" si="12"/>
        <v>-3.3593389415642605E-4</v>
      </c>
      <c r="J188">
        <f t="shared" si="13"/>
        <v>1.0417871365575593E-3</v>
      </c>
      <c r="K188">
        <f t="shared" si="14"/>
        <v>0.24410366017168172</v>
      </c>
      <c r="M188">
        <f t="shared" si="15"/>
        <v>1.0946104417279691E-3</v>
      </c>
      <c r="N188">
        <f t="shared" si="16"/>
        <v>1.7801537825274257E-5</v>
      </c>
      <c r="O188">
        <f t="shared" si="17"/>
        <v>8.0686126463035983E-6</v>
      </c>
    </row>
    <row r="189" spans="1:15" ht="13" thickBot="1">
      <c r="A189" s="10" t="s">
        <v>59</v>
      </c>
      <c r="B189">
        <f>richard!Y177</f>
        <v>-8.8874132967609949</v>
      </c>
      <c r="C189">
        <f>richard!Z177</f>
        <v>125.22575813918634</v>
      </c>
      <c r="D189">
        <f>richard!AA177</f>
        <v>-2.3370867064779333</v>
      </c>
      <c r="E189">
        <f>richard!AB177</f>
        <v>596.54143496815072</v>
      </c>
      <c r="F189" s="47">
        <f>rainer!L192</f>
        <v>-8.8878744520831994</v>
      </c>
      <c r="G189" s="47">
        <f>rainer!M192</f>
        <v>125.22502841704555</v>
      </c>
      <c r="H189" s="47">
        <f>rainer!N192</f>
        <v>-2.0928252853026592</v>
      </c>
      <c r="I189">
        <f t="shared" si="12"/>
        <v>-4.6115532220447619E-4</v>
      </c>
      <c r="J189">
        <f t="shared" si="13"/>
        <v>-7.2972214078959041E-4</v>
      </c>
      <c r="K189">
        <f t="shared" si="14"/>
        <v>0.24426142117527405</v>
      </c>
      <c r="M189">
        <f t="shared" si="15"/>
        <v>8.6322571437374193E-4</v>
      </c>
      <c r="N189">
        <f t="shared" si="16"/>
        <v>5.1885895181202469E-5</v>
      </c>
      <c r="O189">
        <f t="shared" si="17"/>
        <v>-5.8272866855286027E-6</v>
      </c>
    </row>
    <row r="190" spans="1:15" ht="13" thickBot="1">
      <c r="A190" s="10" t="s">
        <v>60</v>
      </c>
      <c r="B190">
        <f>richard!Y178</f>
        <v>0.61404138848385514</v>
      </c>
      <c r="C190">
        <f>richard!Z178</f>
        <v>134.44599695846017</v>
      </c>
      <c r="D190">
        <f>richard!AA178</f>
        <v>-2.3322690612151291</v>
      </c>
      <c r="E190">
        <f>richard!AB178</f>
        <v>586.65622038293191</v>
      </c>
      <c r="F190" s="47">
        <f>rainer!L193</f>
        <v>0.61432281288657009</v>
      </c>
      <c r="G190" s="47">
        <f>rainer!M193</f>
        <v>134.44553564902893</v>
      </c>
      <c r="H190" s="47">
        <f>rainer!N193</f>
        <v>-2.0885211453137487</v>
      </c>
      <c r="I190">
        <f t="shared" si="12"/>
        <v>2.8142440271494706E-4</v>
      </c>
      <c r="J190">
        <f t="shared" si="13"/>
        <v>-4.6130943124467194E-4</v>
      </c>
      <c r="K190">
        <f t="shared" si="14"/>
        <v>0.24374791590138045</v>
      </c>
      <c r="M190">
        <f t="shared" si="15"/>
        <v>5.4037587455284068E-4</v>
      </c>
      <c r="N190">
        <f t="shared" si="16"/>
        <v>4.5810508223289746E-4</v>
      </c>
      <c r="O190">
        <f t="shared" si="17"/>
        <v>-3.4311993255687096E-6</v>
      </c>
    </row>
    <row r="191" spans="1:15" ht="13" thickBot="1">
      <c r="A191" s="10" t="s">
        <v>61</v>
      </c>
      <c r="B191">
        <f>richard!Y191</f>
        <v>-47.707783240171779</v>
      </c>
      <c r="C191">
        <f>richard!Z191</f>
        <v>178.25080828746536</v>
      </c>
      <c r="D191">
        <f>richard!AA191</f>
        <v>-2.3325257657110186</v>
      </c>
      <c r="E191">
        <f>richard!AB191</f>
        <v>548.56991626780655</v>
      </c>
      <c r="F191" s="47">
        <f>rainer!L194</f>
        <v>-47.707440009824523</v>
      </c>
      <c r="G191" s="47">
        <f>rainer!M194</f>
        <v>178.25040060138062</v>
      </c>
      <c r="H191" s="47">
        <f>rainer!N194</f>
        <v>-2.0888805725170982</v>
      </c>
      <c r="I191">
        <f t="shared" si="12"/>
        <v>3.4323034725503021E-4</v>
      </c>
      <c r="J191">
        <f t="shared" si="13"/>
        <v>-4.0768608474195389E-4</v>
      </c>
      <c r="K191">
        <f t="shared" si="14"/>
        <v>0.24364519319392031</v>
      </c>
      <c r="M191">
        <f t="shared" si="15"/>
        <v>5.3293059113643704E-4</v>
      </c>
      <c r="N191">
        <f t="shared" si="16"/>
        <v>-7.1944826044815623E-6</v>
      </c>
      <c r="O191">
        <f t="shared" si="17"/>
        <v>-2.2871538205047724E-6</v>
      </c>
    </row>
    <row r="192" spans="1:15" ht="13" thickBot="1">
      <c r="A192" s="10" t="s">
        <v>62</v>
      </c>
      <c r="B192">
        <f>richard!Y192</f>
        <v>-42.196571975497228</v>
      </c>
      <c r="C192">
        <f>richard!Z192</f>
        <v>118.73610080380737</v>
      </c>
      <c r="D192">
        <f>richard!AA192</f>
        <v>-2.3300952849780998</v>
      </c>
      <c r="E192">
        <f>richard!AB192</f>
        <v>606.57872204197577</v>
      </c>
      <c r="F192" s="47">
        <f>rainer!L195</f>
        <v>-42.196372641724579</v>
      </c>
      <c r="G192" s="47">
        <f>rainer!M195</f>
        <v>118.7356353034708</v>
      </c>
      <c r="H192" s="47">
        <f>rainer!N195</f>
        <v>-2.0857300966600221</v>
      </c>
      <c r="I192">
        <f t="shared" si="12"/>
        <v>1.9933377264891305E-4</v>
      </c>
      <c r="J192">
        <f t="shared" si="13"/>
        <v>-4.655003365741095E-4</v>
      </c>
      <c r="K192">
        <f t="shared" si="14"/>
        <v>0.24436518831807774</v>
      </c>
      <c r="M192">
        <f t="shared" si="15"/>
        <v>5.063837638284405E-4</v>
      </c>
      <c r="N192">
        <f t="shared" si="16"/>
        <v>-4.7239551688812234E-6</v>
      </c>
      <c r="O192">
        <f t="shared" si="17"/>
        <v>-3.9204770782112645E-6</v>
      </c>
    </row>
    <row r="193" spans="1:15" ht="13" thickBot="1">
      <c r="A193" s="10" t="s">
        <v>63</v>
      </c>
      <c r="B193">
        <f>richard!Y193</f>
        <v>24.316051031937825</v>
      </c>
      <c r="C193">
        <f>richard!Z193</f>
        <v>125.30787370468087</v>
      </c>
      <c r="D193">
        <f>richard!AA193</f>
        <v>-2.6251284110878501</v>
      </c>
      <c r="E193">
        <f>richard!AB193</f>
        <v>594.69101812124143</v>
      </c>
      <c r="F193" s="47">
        <f>rainer!L196</f>
        <v>24.316696319135488</v>
      </c>
      <c r="G193" s="47">
        <f>rainer!M196</f>
        <v>125.30872678395757</v>
      </c>
      <c r="H193" s="47">
        <f>rainer!N196</f>
        <v>-2.3816080614602555</v>
      </c>
      <c r="I193">
        <f t="shared" si="12"/>
        <v>6.4528719766343556E-4</v>
      </c>
      <c r="J193">
        <f t="shared" si="13"/>
        <v>8.5307927669475703E-4</v>
      </c>
      <c r="K193">
        <f t="shared" si="14"/>
        <v>0.24352034962759461</v>
      </c>
      <c r="M193">
        <f t="shared" si="15"/>
        <v>1.0696447166206075E-3</v>
      </c>
      <c r="N193">
        <f t="shared" si="16"/>
        <v>2.6536795508509971E-5</v>
      </c>
      <c r="O193">
        <f t="shared" si="17"/>
        <v>6.8078201621626485E-6</v>
      </c>
    </row>
    <row r="194" spans="1:15" ht="13" thickBot="1">
      <c r="A194" s="10" t="s">
        <v>64</v>
      </c>
      <c r="B194">
        <f>richard!Y194</f>
        <v>24.344157496078971</v>
      </c>
      <c r="C194">
        <f>richard!Z194</f>
        <v>180.86554597687214</v>
      </c>
      <c r="D194">
        <f>richard!AA194</f>
        <v>-2.3364678579934832</v>
      </c>
      <c r="E194">
        <f>richard!AB194</f>
        <v>539.20790520361561</v>
      </c>
      <c r="F194" s="47">
        <f>rainer!L197</f>
        <v>24.344228078242566</v>
      </c>
      <c r="G194" s="47">
        <f>rainer!M197</f>
        <v>180.86537487862654</v>
      </c>
      <c r="H194" s="47">
        <f>rainer!N197</f>
        <v>-2.0925224810815592</v>
      </c>
      <c r="I194">
        <f t="shared" si="12"/>
        <v>7.0582163594679059E-5</v>
      </c>
      <c r="J194">
        <f t="shared" si="13"/>
        <v>-1.7109824560179732E-4</v>
      </c>
      <c r="K194">
        <f t="shared" si="14"/>
        <v>0.24394537691192397</v>
      </c>
      <c r="M194">
        <f t="shared" si="15"/>
        <v>1.8508498444152349E-4</v>
      </c>
      <c r="N194">
        <f t="shared" si="16"/>
        <v>2.8993387413159028E-6</v>
      </c>
      <c r="O194">
        <f t="shared" si="17"/>
        <v>-9.4599779375469922E-7</v>
      </c>
    </row>
    <row r="195" spans="1:15" ht="13" thickBot="1">
      <c r="A195" s="10" t="s">
        <v>65</v>
      </c>
      <c r="B195">
        <f>richard!Y195</f>
        <v>39.502294737643638</v>
      </c>
      <c r="C195">
        <f>richard!Z195</f>
        <v>720.39915569123241</v>
      </c>
      <c r="D195">
        <f>richard!AA195</f>
        <v>-8.1830470885961404E-2</v>
      </c>
      <c r="E195">
        <f>richard!AB195</f>
        <v>0</v>
      </c>
      <c r="F195" s="47">
        <f>rainer!L198</f>
        <v>39.502253212353295</v>
      </c>
      <c r="G195" s="47">
        <f>rainer!M198</f>
        <v>720.39888357946518</v>
      </c>
      <c r="H195" s="47">
        <f>rainer!N198</f>
        <v>-8.1607033033492371E-2</v>
      </c>
      <c r="I195">
        <f t="shared" si="12"/>
        <v>-4.1525290342292465E-5</v>
      </c>
      <c r="J195">
        <f t="shared" si="13"/>
        <v>-2.7211176723085373E-4</v>
      </c>
      <c r="K195">
        <f t="shared" si="14"/>
        <v>2.234378524690328E-4</v>
      </c>
      <c r="M195">
        <f t="shared" si="15"/>
        <v>2.752619908441956E-4</v>
      </c>
      <c r="N195">
        <f t="shared" si="16"/>
        <v>-1.0512132084988639E-6</v>
      </c>
      <c r="O195">
        <f t="shared" si="17"/>
        <v>-3.7772374920794534E-7</v>
      </c>
    </row>
    <row r="196" spans="1:15">
      <c r="B196">
        <f>richard!Y197</f>
        <v>4.1452704463154078E-3</v>
      </c>
      <c r="C196">
        <f>richard!Z197</f>
        <v>-15380.062084363308</v>
      </c>
      <c r="D196">
        <f>richard!AA197</f>
        <v>-6379943.8710741159</v>
      </c>
      <c r="E196">
        <f>richard!AB197</f>
        <v>60.650518167619019</v>
      </c>
    </row>
    <row r="197" spans="1:15">
      <c r="B197">
        <f>richard!Y198</f>
        <v>0</v>
      </c>
      <c r="C197">
        <f>richard!Z198</f>
        <v>0</v>
      </c>
      <c r="D197">
        <f>richard!AA198</f>
        <v>0</v>
      </c>
      <c r="E197">
        <f>richard!AB198</f>
        <v>720.66194193528213</v>
      </c>
    </row>
    <row r="198" spans="1:15">
      <c r="B198">
        <f>richard!Y199</f>
        <v>0</v>
      </c>
      <c r="C198">
        <f>richard!Z199</f>
        <v>0</v>
      </c>
      <c r="D198">
        <f>richard!AA199</f>
        <v>0</v>
      </c>
      <c r="E198">
        <f>richard!AB199</f>
        <v>0</v>
      </c>
    </row>
    <row r="199" spans="1:15">
      <c r="B199">
        <f>richard!Y200</f>
        <v>0</v>
      </c>
      <c r="C199">
        <f>richard!Z200</f>
        <v>0</v>
      </c>
      <c r="D199">
        <f>richard!AA200</f>
        <v>0</v>
      </c>
      <c r="E199">
        <f>richard!AB200</f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richard</vt:lpstr>
      <vt:lpstr>Sheet2</vt:lpstr>
      <vt:lpstr>rainer</vt:lpstr>
      <vt:lpstr>rainer.int</vt:lpstr>
      <vt:lpstr>newpos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Remy Indebetouw</cp:lastModifiedBy>
  <dcterms:created xsi:type="dcterms:W3CDTF">2013-07-04T18:24:24Z</dcterms:created>
  <dcterms:modified xsi:type="dcterms:W3CDTF">2013-07-05T15:29:27Z</dcterms:modified>
</cp:coreProperties>
</file>